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C:\Users\Korisnik\Desktop\REKONSTRUKCIJE 2024\Nabava\"/>
    </mc:Choice>
  </mc:AlternateContent>
  <xr:revisionPtr revIDLastSave="0" documentId="13_ncr:1_{AC268F35-31A1-4E74-BCA4-0C92C8144114}" xr6:coauthVersionLast="47" xr6:coauthVersionMax="47" xr10:uidLastSave="{00000000-0000-0000-0000-000000000000}"/>
  <bookViews>
    <workbookView xWindow="28680" yWindow="-75" windowWidth="29040" windowHeight="15840" tabRatio="790" xr2:uid="{00000000-000D-0000-FFFF-FFFF00000000}"/>
  </bookViews>
  <sheets>
    <sheet name="Troškovnik" sheetId="189" r:id="rId1"/>
  </sheets>
  <definedNames>
    <definedName name="_xlnm._FilterDatabase" localSheetId="0" hidden="1">Troškovnik!$A$1:$H$771</definedName>
    <definedName name="_Toc532263130" localSheetId="0">Troškovnik!#REF!</definedName>
    <definedName name="_Toc532263132" localSheetId="0">Troškovnik!#REF!</definedName>
    <definedName name="_Toc532286383" localSheetId="0">Troškovnik!#REF!</definedName>
    <definedName name="_Toc532286385" localSheetId="0">Troškovnik!#REF!</definedName>
    <definedName name="_xlnm.Print_Area" localSheetId="0">Troškovnik!$A$1:$H$358</definedName>
    <definedName name="_xlnm.Print_Titles" localSheetId="0">Troškovnik!$1:$1</definedName>
  </definedNames>
  <calcPr calcId="191029" fullPrecision="0"/>
</workbook>
</file>

<file path=xl/calcChain.xml><?xml version="1.0" encoding="utf-8"?>
<calcChain xmlns="http://schemas.openxmlformats.org/spreadsheetml/2006/main">
  <c r="H354" i="189" l="1"/>
  <c r="H352" i="189"/>
  <c r="H350" i="189"/>
  <c r="H348" i="189"/>
  <c r="H346" i="189"/>
  <c r="H344" i="189"/>
  <c r="H338" i="189"/>
  <c r="H335" i="189"/>
  <c r="H329" i="189"/>
  <c r="H327" i="189"/>
  <c r="H326" i="189"/>
  <c r="H322" i="189"/>
  <c r="H318" i="189"/>
  <c r="H314" i="189"/>
  <c r="H309" i="189"/>
  <c r="H298" i="189"/>
  <c r="H297" i="189"/>
  <c r="H292" i="189"/>
  <c r="H287" i="189"/>
  <c r="H280" i="189"/>
  <c r="H277" i="189"/>
  <c r="H271" i="189"/>
  <c r="H270" i="189"/>
  <c r="H257" i="189"/>
  <c r="H246" i="189"/>
  <c r="H240" i="189"/>
  <c r="H239" i="189"/>
  <c r="H238" i="189"/>
  <c r="H232" i="189"/>
  <c r="H231" i="189"/>
  <c r="H225" i="189"/>
  <c r="H224" i="189"/>
  <c r="H218" i="189"/>
  <c r="H217" i="189"/>
  <c r="H216" i="189"/>
  <c r="H209" i="189"/>
  <c r="H196" i="189"/>
  <c r="H195" i="189"/>
  <c r="H189" i="189"/>
  <c r="H188" i="189"/>
  <c r="H187" i="189"/>
  <c r="H177" i="189"/>
  <c r="H172" i="189"/>
  <c r="H171" i="189"/>
  <c r="H164" i="189"/>
  <c r="H159" i="189"/>
  <c r="H153" i="189"/>
  <c r="H152" i="189"/>
  <c r="H144" i="189"/>
  <c r="H142" i="189"/>
  <c r="H136" i="189"/>
  <c r="H132" i="189"/>
  <c r="H128" i="189"/>
  <c r="H123" i="189"/>
  <c r="H116" i="189"/>
  <c r="H114" i="189"/>
  <c r="H109" i="189"/>
  <c r="H104" i="189"/>
  <c r="H99" i="189"/>
  <c r="H94" i="189"/>
  <c r="H91" i="189"/>
  <c r="H85" i="189"/>
  <c r="H80" i="189"/>
  <c r="H75" i="189"/>
  <c r="H60" i="189"/>
  <c r="H59" i="189"/>
  <c r="H50" i="189"/>
  <c r="H44" i="189"/>
  <c r="H25" i="189"/>
  <c r="H48" i="189" l="1"/>
  <c r="F104" i="189" l="1"/>
  <c r="H203" i="189" l="1"/>
  <c r="F314" i="189"/>
  <c r="F30" i="189" l="1"/>
  <c r="F40" i="189"/>
  <c r="H40" i="189" s="1"/>
  <c r="H65" i="189"/>
  <c r="F109" i="189"/>
  <c r="F164" i="189"/>
  <c r="F287" i="189"/>
  <c r="F292" i="189"/>
  <c r="F309" i="189"/>
  <c r="H70" i="189"/>
  <c r="F128" i="189"/>
  <c r="H303" i="189" l="1"/>
  <c r="F35" i="189"/>
  <c r="H35" i="189" s="1"/>
  <c r="H30" i="189"/>
  <c r="H356" i="189" l="1"/>
  <c r="H357" i="189" l="1"/>
  <c r="H358" i="189" s="1"/>
</calcChain>
</file>

<file path=xl/sharedStrings.xml><?xml version="1.0" encoding="utf-8"?>
<sst xmlns="http://schemas.openxmlformats.org/spreadsheetml/2006/main" count="399" uniqueCount="294">
  <si>
    <t>Rad se mjeri po metru trase u skladu s projektom.</t>
  </si>
  <si>
    <t>A.</t>
  </si>
  <si>
    <t>A. PRIPREMNI RADOVI</t>
  </si>
  <si>
    <t>B. ZEMLJANI RADOVI</t>
  </si>
  <si>
    <t>A.1.</t>
  </si>
  <si>
    <t>A.2.</t>
  </si>
  <si>
    <t>B.</t>
  </si>
  <si>
    <t>B.1.</t>
  </si>
  <si>
    <t>B.2.</t>
  </si>
  <si>
    <t>B.3.</t>
  </si>
  <si>
    <t>B.4.</t>
  </si>
  <si>
    <t>C.</t>
  </si>
  <si>
    <t>C.1.</t>
  </si>
  <si>
    <t>D.</t>
  </si>
  <si>
    <t>D.1.</t>
  </si>
  <si>
    <t>D.2.</t>
  </si>
  <si>
    <t>E.</t>
  </si>
  <si>
    <t>m3</t>
  </si>
  <si>
    <t>Broj stavke</t>
  </si>
  <si>
    <t>Opis stavke</t>
  </si>
  <si>
    <t>JM</t>
  </si>
  <si>
    <t>Količina</t>
  </si>
  <si>
    <t>J. C.</t>
  </si>
  <si>
    <t>Iznos</t>
  </si>
  <si>
    <t>kom</t>
  </si>
  <si>
    <t>m'</t>
  </si>
  <si>
    <t>m2</t>
  </si>
  <si>
    <t>GEODETSKI RADOVI</t>
  </si>
  <si>
    <t>Obračun radova:</t>
  </si>
  <si>
    <t>Rad se mjeri u kubičnim metrima stvarno iskopanog materijala, mjereno u sraslom stanju.</t>
  </si>
  <si>
    <t>ZEMLJANI RADOVI</t>
  </si>
  <si>
    <t>PRIPREMNI RADOVI</t>
  </si>
  <si>
    <t>PDV (25%)</t>
  </si>
  <si>
    <t>D.3.</t>
  </si>
  <si>
    <t>D.4.</t>
  </si>
  <si>
    <t>E.1.</t>
  </si>
  <si>
    <t>E.2.</t>
  </si>
  <si>
    <t>ISKOP ROVA</t>
  </si>
  <si>
    <t>PLANIRANJE DNA ROVA</t>
  </si>
  <si>
    <t>Rad se mjeri po metru četvornom isplaniranog dna rova.</t>
  </si>
  <si>
    <t>PIJESAK ZA POSTELJICU CJEVOVODA</t>
  </si>
  <si>
    <t>Rad se mjeri po metru kubnom ugrađene posteljice.</t>
  </si>
  <si>
    <t>OBLOGA CJEVOVODA</t>
  </si>
  <si>
    <t>Rad se mjeri po metru kubnom ugrađene obloge.</t>
  </si>
  <si>
    <t>B.5.</t>
  </si>
  <si>
    <t>B.6.</t>
  </si>
  <si>
    <t>TRANSPORT VIŠKA MATERIJALA</t>
  </si>
  <si>
    <t>REKAPITULACIJA - DISTRIBUTIVNI VODOVOD</t>
  </si>
  <si>
    <t>BETONSKI I TESARSKI RADOVI</t>
  </si>
  <si>
    <t>Rad se mjeri po izvedenom kompletu.</t>
  </si>
  <si>
    <t>Rad se mjeri po četvornom metru razupiranja.</t>
  </si>
  <si>
    <t>C. BETONSKI I TESARSKI RADOVI</t>
  </si>
  <si>
    <t>D. MONTAŽNI RADOVI</t>
  </si>
  <si>
    <t>MONTAŽNI RADOVI</t>
  </si>
  <si>
    <t>Rad se mjeri po dužnom metru ugrađenog cjevovoda.</t>
  </si>
  <si>
    <t>D.5.</t>
  </si>
  <si>
    <t>D.7.</t>
  </si>
  <si>
    <t>PLAVA TRAKA  "POZOR DISTRIBUTIVNI VODOVOD"</t>
  </si>
  <si>
    <t>ZAVRŠNI RADOVI</t>
  </si>
  <si>
    <t>UREĐENJE RADNOG POJASA</t>
  </si>
  <si>
    <t>SNIMANJE IZVEDENOG STANJA</t>
  </si>
  <si>
    <t>Rad se mjeri po dužnom metru izvedenog cjevovoda.</t>
  </si>
  <si>
    <t>Rad se mjeri po četvornom metru uređene površine.</t>
  </si>
  <si>
    <t>E. ZAVRŠNI RADOVI</t>
  </si>
  <si>
    <t>Rad se mjeri po dužnom metru ugrađene trake.</t>
  </si>
  <si>
    <t>ZATRPAVANJE KAMENIM MATERIJALOM</t>
  </si>
  <si>
    <t>B.7.</t>
  </si>
  <si>
    <t>A.3.</t>
  </si>
  <si>
    <t>A.4.</t>
  </si>
  <si>
    <t>C.2.</t>
  </si>
  <si>
    <t>E.3.</t>
  </si>
  <si>
    <t>E.4.</t>
  </si>
  <si>
    <t>E.5.</t>
  </si>
  <si>
    <t>UVODNE NAPOMENE:</t>
  </si>
  <si>
    <t>DETEKTIRANJE POSTOJEĆIH INSTALACIJA</t>
  </si>
  <si>
    <t>RADNI POJAS</t>
  </si>
  <si>
    <t>Rad se mjeri po m2 radnog pojasa.</t>
  </si>
  <si>
    <t>STROJNO REZANJE ASFALTA</t>
  </si>
  <si>
    <t>Strojno rezanje asfaltnih površina na rubovima rova za polaganje cjevovoda.</t>
  </si>
  <si>
    <t>Rad se mjeri po dužnom metru.</t>
  </si>
  <si>
    <t>Rad se mjeri po metru četvornom stvarno prekopanih površina.</t>
  </si>
  <si>
    <t>B.8.</t>
  </si>
  <si>
    <t>B.9.</t>
  </si>
  <si>
    <t>ISPITIVANJE ZBIJENOSTI</t>
  </si>
  <si>
    <t>RADNE CIJEVI PE-100, SDR 11</t>
  </si>
  <si>
    <t>ZAŠTITNE CIJEVI PE-100, SDR 17</t>
  </si>
  <si>
    <t>Rad se mjeri po dužnom metru ugrađenih zaštitnih cijevi.</t>
  </si>
  <si>
    <t>ASFALTIRANJE PROMETNIH POVRŠINA</t>
  </si>
  <si>
    <t>ISKOLČENJE TRASE I IZRADA ELABORATA ISKOLČENJA</t>
  </si>
  <si>
    <t>Sva geodetska mjerenja kojima se podaci iz projekta prenose na teren ili s terena u projekte, za cijelo vrijeme građenja, odnosno do predaje radova investitoru i izrada elaborata iskolčenja, a mjeri se i plaća po metru trase vodovoda.  Cijena radova uzeta je po metru dužnom  trase, a obračun izvršiti prema stvarnoj duljini cjevovoda.</t>
  </si>
  <si>
    <t>DN80, NP16</t>
  </si>
  <si>
    <t>NADZEMNI HIDRANT</t>
  </si>
  <si>
    <t>ZASUN S PRIRUBNICAMA</t>
  </si>
  <si>
    <t>Rad se mjeri po komadu ugrađenog hidranta.</t>
  </si>
  <si>
    <t>FAZONSKI KOMADI OD NODULARNOG LIJEVA</t>
  </si>
  <si>
    <t>T-KOMAD OD NODULARNOG LIJEVA</t>
  </si>
  <si>
    <t xml:space="preserve">Dobava, transport i montaža (ugradnja) T-komada s prirubnicama od nodularnog lijeva - GGG 40, NP 16. </t>
  </si>
  <si>
    <t>Rad se mjeri po komadu ugrađenog T-komada.</t>
  </si>
  <si>
    <t>N-KOMAD OD NODULARNOG LIJEVA</t>
  </si>
  <si>
    <t>Dobava, transport i montaža (ugradnja) N-komada s prirubnicama od nodularnog lijeva - GGG 40, NP 16.</t>
  </si>
  <si>
    <t>Rad se mjeri po komadu ugrađenog N-komada.</t>
  </si>
  <si>
    <t>PEHD ELEMENTI NA CJEVOVODU</t>
  </si>
  <si>
    <t>PEHD T-KOMAD PE-100, SDR 11</t>
  </si>
  <si>
    <t>Dobava, transport i montaža (ugradnja) PEHD T-komada PE-100, SDR 11, NP16.</t>
  </si>
  <si>
    <t>TLAČNO ISPITIVANJE CJEVOVODA</t>
  </si>
  <si>
    <t>ISPIRANJE I DEZINFEKCIJA CJEVOVODA</t>
  </si>
  <si>
    <t>PREKOP ASFALTNIH I BETONSKIH POVRŠINA</t>
  </si>
  <si>
    <t>F.</t>
  </si>
  <si>
    <t>F.1.</t>
  </si>
  <si>
    <t>Rad se mjeri po m' ugrađene zaštite.</t>
  </si>
  <si>
    <t>RADNE CIJEVI</t>
  </si>
  <si>
    <t>D.1.1.</t>
  </si>
  <si>
    <r>
      <t xml:space="preserve">Ø110x10 </t>
    </r>
    <r>
      <rPr>
        <sz val="8"/>
        <rFont val="Tahoma"/>
        <family val="2"/>
      </rPr>
      <t>mm, NP16</t>
    </r>
  </si>
  <si>
    <t>DN100, NP16</t>
  </si>
  <si>
    <t xml:space="preserve"> DN80, NP16</t>
  </si>
  <si>
    <t>DN100/Ø110, NP16</t>
  </si>
  <si>
    <t>B.10.</t>
  </si>
  <si>
    <t>E.6.</t>
  </si>
  <si>
    <t>FF-KOMAD OD NODULARNOG LIJEVA</t>
  </si>
  <si>
    <t>Dobava, transport i montaža (ugradnja) FF-komada s prirubnicama od nodularnog lijeva - GGG 40, NP 16.</t>
  </si>
  <si>
    <t>Rad se mjeri po komadu ugrađenog FF-komada.</t>
  </si>
  <si>
    <t>DN80x200, NP16</t>
  </si>
  <si>
    <t>Obračun po kompletu izvedenog opločenja.</t>
  </si>
  <si>
    <t>kompl.</t>
  </si>
  <si>
    <t xml:space="preserve">Izrada opločenja  oko uličnih hidranata na površini terena u zelenoj površini. Stavka obuhvaća nabavu, dopremu i ugradnju:
- betonski rubnjaci 10x20x100 cm, kom 4
- pravokutni betonski elementi za opločavanje 20x20
- pijesak debljine 2 cm,
- beton C 16/20 debljine 8 cm,
- tampon sloj šljunka 15 cm
</t>
  </si>
  <si>
    <t>C.3.</t>
  </si>
  <si>
    <t>C.4.</t>
  </si>
  <si>
    <t>Planiranje dna iskopanog rova, koje prije svega podrazumijeva uklanjanje urušnog grumenja zemlje ili drugog grubog materijala iz iskopa, te poravnjanje sitnom beskamenom zemljom iz iskopa.</t>
  </si>
  <si>
    <t>E.7.</t>
  </si>
  <si>
    <t>OBNOVA HORIZONTALNE PROMETNE SIGNALIZACIJE</t>
  </si>
  <si>
    <t xml:space="preserve">PRIVREMENA PROMETNA SIGNALIZACIJA </t>
  </si>
  <si>
    <t>m`</t>
  </si>
  <si>
    <t>OPLOČENJE OKO NADZEMNIH HIDRANATA</t>
  </si>
  <si>
    <t>ISPITIVANJE HIDRANATA</t>
  </si>
  <si>
    <t>kompl</t>
  </si>
  <si>
    <t>STABILIZACIJA CESTOVNIH KAPA OPEKOM</t>
  </si>
  <si>
    <t>Obnova horizontalne prometne signalizacije na prometnim površinama, nakon završetka svih radova  u skladu sa postojećom signalizacijom.</t>
  </si>
  <si>
    <t>PRESPAJANJE CJEVOVODA</t>
  </si>
  <si>
    <t>A.5.</t>
  </si>
  <si>
    <t>Obračun radova po spoju cjevovoda:</t>
  </si>
  <si>
    <t>SNIMANJE OBJEKATA NA CJEVOVODU I PRIKLJUČAKA</t>
  </si>
  <si>
    <t>Rad se mjeri po broju priključaka.</t>
  </si>
  <si>
    <t xml:space="preserve">Dobava i ugradnja pune opeke normalnog formata za stabilizaciju cestovnih i hidrantskih kapa te obzidavanje ugradbenih garnitura i hidranata. Obračun prema stvarno ugrađenim količinama. Predviđa se cca 20 komada opeke po cestovnoj kapi i cca 50 komada opeke po hidrantu. </t>
  </si>
  <si>
    <t>Ispitivanje funkcionalnosti vanjske hidrantske mreže od ovlaštene tvrtke i izdavanje uvjerenja o ispravnom funkcioniranju iste. Potrebno ispitati sve hidrante.
Obračun po kompletu radova.</t>
  </si>
  <si>
    <t>Detektiranje postojećih podzemnih instalacija u blizini vodoopskrbnog  cjevovoda. To se odnosi na podzemne vodove telefona, odvodnje, plina i električnih instalacija. Predstavnik distributera treba iskolčiti podzemne vodove prije početka radova. Podatke iz posebnih tehničkih uvjeta u Glavnom projektu koristiti informativno, jer je radi vremenskog razmaka od projektiranja do početka izvođenja radova moglo doći do promjene stanja na terenu. Trase instalacija označiti trajnom bojom na trasi cjevovoda (asfalt) i kolcima (zemlja). Radove izvršiti prije iskopa rova.</t>
  </si>
  <si>
    <t>Postavljanje privremene prometne signalizacije  u skladu s "Elaboratom privremene regulacije prometa.  Izrada "Elaborata privremene regulacije prometa".  Ishođenje suglasnosti za izvođenje radova  i dostavljanje  obavijesti o izvođenju radova nadležnim institucijama.</t>
  </si>
  <si>
    <t xml:space="preserve">Čišćenje i priprema radnog pojasa u širini 3 metra, sa grubim planiranjem terena, izradom pristupnih puteva do gradilišta, rušenjem drveća, krčenjem grmlja te formiranjem privremenog gradilišta. Rušenje drveća i uklanjanje grmlja isključivo uz odobrenje i nadzor ustanove nadležne za javne površine.  Stavkom je obuhvaćena demontaža i uklanjanje svih privremenih objekata na trasi cjevovoda, ako su takvi postavljeni nakon snimanja trase. Obračun po kvadratu stvarno izvršenih radova. Prije ponude preporučuje se izvođaču obilazak terena radi utvrđivanja stvarnog stanja, koje se radi vremenskog pomaka, može razlikovati od stanja u fazi geodetskog snimanja za projektiranje. </t>
  </si>
  <si>
    <t>Ručni iskop (10%):</t>
  </si>
  <si>
    <t>Strojni iskop (90%):</t>
  </si>
  <si>
    <t>Prekop uređenih pješačkih i prometnih površina od asfalta ili betona, širine i dubine prema dokaznici količina, uz upotrebu bušilica na komprimirani zrak. Materijal od prekopa odvozi se na deponiju koju osigurava izvođač.</t>
  </si>
  <si>
    <t>Nabava, doprema, transport i razastiranje čistog suhog pijeska u rovu cjevovoda, debljine 10 cm prema projektu. Pijesak služi kao posteljica za cijevi.</t>
  </si>
  <si>
    <t>Nabava, doprema i ugradnja zasipnog sloja kamenim materijalom (tucanik 0-63 mm) za zatrpavanje ostatka rova trase. Ugradnja se vrši uz strojno sabijanje. Zbijenost - modul stišljivost 80 MN/m2 za prometne površine i 60 MN/m2 za nogostupe i kolne ulaze. Kameni materijal se ugrađuje kao zamjenski sloj gdje je trasa vodovoda položena u kolniku ili nogostupu.</t>
  </si>
  <si>
    <t>Rad se mjeri po metru kubnom ugrađenog materijala u zbijenom stanju.</t>
  </si>
  <si>
    <t>Doprema potrebnog alata i strojeva te ispitivanje zbijenosti nasipa od tucanika sa izradom i dostavom  elaborata o ispitivanju sve prema Općim tehničkim uvjetima za radove na cestama.</t>
  </si>
  <si>
    <t>Utovar u transportno sredstvo, transport, te istovar materijala u sraslom stanju preostalog nakon zatrpavanja rova cjevovoda na deponiju koja će u tu svrhu biti odobrena. Deponij osigurava izvođač radova.</t>
  </si>
  <si>
    <t>Rad se mjeri po komadu ugrađenog zasuna s ugradbenom garniturom i škrinjicom.</t>
  </si>
  <si>
    <t>Dobava, transport i ugradnja NADZEMNOG hidranta, DN 80, NP16 baroknog stila u skladu sa HRN EN 1074-6 i  EN 14384 s priključcima 1B i 2C. Materijal nodularni lijev. Stavka obuhvaća sav sitni spojni materijal (brtve, vijci, matice i sl.) većinom za ugradnju istog na dubinu Rd = 1.25 m. Visinu ugradnje NH prilagoditi okolnom terenu. NH treba imati mogućnost automatskog ispuštanja vode nakon zatvaranja kao i mogućnost izmjene dijelova NH.  Zatrpavanje drenažne cijevi hidranta kamenim materijalom. Priključne dimenzije prirubničkih spojeva su prema standardu EN 1092-2.   Obuhvaćena je nabava, kompletan dovoz iz skladišta, privremeno deponiranje, probno i konačno slaganje, strojni i ljudski rad, spojni, brtveni i pomoćni materijal te izolacija vijčanih spojeva.</t>
  </si>
  <si>
    <t>Fazonski komadi i spojni dijelovi izrađeni iz duktil nodularnog lijeva GGG 40 (duktil ljevano-željezo) prema HRN EN 545:2010 i EN 14901:2014 sa sljedećim karakteristikama: unutarnja zaštita: epoksi premaz plavi za pitku vodu minimalne debljine premaza 250 qm prema HRN EN 545:2010. Vanjska zaštita: Epoksi premaz plavi minimalne debljine premaza 250 qm prema HRN EN 545:2010. Traženi fazonski komadi izrađeni su prema standardu HRN EN 545. Priključne dimenzije prirubničkih spojeva su prema standardu EN 1092-2 za ljevano-željezne prirubnice. Svi fazonski komadi i sav brtveni materijal je za radni tlak od PN 16 bara.  Za svaki element u sljedećim podstavkama obuhvaćena je nabava, kompletan dovoz iz skladišta, privremeno deponiranje, probno i konačno slaganje, strojni i ljudski rad, spojni, brtveni i pomoćni materijal te izolacija vijčanih spojeva.</t>
  </si>
  <si>
    <t>(za spoj hidranata) Ø90x8.2mm, NP16</t>
  </si>
  <si>
    <t>Geodetsko snimanje izvedenog stanja sa izradom svih potrebnih podloga. Stavkom je obuhvaćeno geodetsko snimanje položenog cjevovoda prije zatrpavanja sa izradom elaborata za katastar vodova u četiri  primjerka i ovjerom istog u nadležnom uredu za katastar. Dva ovjerena primjerka dostavljaju se investitoru. Stavka uključuje  karakteristične točke i popis koordinata za GIS prema uvjetima Naručitelja koji su sastavni dio DON-a.</t>
  </si>
  <si>
    <r>
      <t>Nabava, doprema, transport i razastiranje čistog suhog pijeska  u rovu cjevovoda, debljine prema projektu. Pijesak služi kao obloga cijevi minimalno D + 30 cm.</t>
    </r>
    <r>
      <rPr>
        <sz val="8"/>
        <rFont val="Tahoma"/>
        <family val="2"/>
        <charset val="238"/>
      </rPr>
      <t xml:space="preserve"> </t>
    </r>
    <r>
      <rPr>
        <sz val="8"/>
        <rFont val="Tahoma"/>
        <family val="2"/>
      </rPr>
      <t xml:space="preserve"> Nakon nasipavanja oblogu lagano nabiti.</t>
    </r>
  </si>
  <si>
    <r>
      <t>Obračun po kompletu/gradilište svih</t>
    </r>
    <r>
      <rPr>
        <sz val="8"/>
        <rFont val="Tahoma"/>
        <family val="2"/>
      </rPr>
      <t xml:space="preserve"> linijskih oznaka, odnosno pješačkih prijelaza i sl. oznaka.</t>
    </r>
  </si>
  <si>
    <t>Rad se mjeri po kompletu/gradilište</t>
  </si>
  <si>
    <t>DN80/Ø90, NP16</t>
  </si>
  <si>
    <t>Ø110/90, NP16</t>
  </si>
  <si>
    <t>E.8.</t>
  </si>
  <si>
    <t>Obračun  po kompletu obzidanog elementa</t>
  </si>
  <si>
    <t>B.11.</t>
  </si>
  <si>
    <t>ODRŽAVANJE CESTE ZA VRIJEME IZVOĐENJA RADOVA</t>
  </si>
  <si>
    <t>Rad se mjeri po metru četvornom održavane ceste.</t>
  </si>
  <si>
    <t>Nabava, dobava  i ugradnja zaštitne cijevi od tvrdog polietilena visoke gustoće PE-80 (PEHD), S 20/SDR 41 u kvaliteti prema odredbama HRN EN 12201 i HRN EN ISO 3126. Montaža cijevi izvodi se elektrootpornim zavarivanjem elektrospojnicama uz obavezno korištenje alata za ispravljanje ovalnosti cijevi (GP rounder). Montaža uključuje potreban brtveni i spojni materijal. Uračunat pregled prije ugradnje, te ispitivanje spojeva.</t>
  </si>
  <si>
    <t>D.7.1.</t>
  </si>
  <si>
    <t>D.6.</t>
  </si>
  <si>
    <t>D.6.2.</t>
  </si>
  <si>
    <t>D.6.3.</t>
  </si>
  <si>
    <t>D.6.4.</t>
  </si>
  <si>
    <t>D.6.5.</t>
  </si>
  <si>
    <t>E.4.1.</t>
  </si>
  <si>
    <t>Ukupno  E - ZAVRŠNI RADOVI  (EUR)</t>
  </si>
  <si>
    <t xml:space="preserve">F. ZAŠTITA POSTOJEĆIH INSTALACIJA </t>
  </si>
  <si>
    <t>Ukupno  D - MONTAŽNI RADOVI  (EUR)</t>
  </si>
  <si>
    <t>Ukupno  C - BETONSKI I TESARSKI RADOVI  (EUR)</t>
  </si>
  <si>
    <t>Ukupno  B - ZEMLJANI RADOVI  (EUR)</t>
  </si>
  <si>
    <t>Ukupno  A. - PRIPREMNI RADOVI  (EUR)</t>
  </si>
  <si>
    <t>ZASUNSKA KOMORA</t>
  </si>
  <si>
    <t>C.5.</t>
  </si>
  <si>
    <t>Unutrašnje dimenzije komore: 1,60 x 1,60 x 2,00 m’</t>
  </si>
  <si>
    <t>OTCJEPNI KOMADI S EV ZASUNIMA</t>
  </si>
  <si>
    <t xml:space="preserve">Nabava, dobava i montaža otcjepnih komada s ugrađenim EV zasunima. Uračunata teleskopska ugradbena garnitura s uličnom kapom kao i sav brtveni i spojni materijal. Kućište zasuna od nodularnog lijeva GGG 40, prema HRN EN 1563, u cijelosti zaštićeno protiv korozije slojem epoksidne smole min. debljine 250 mikrona prema HRN EN 14901. Boja obvezno RAL-GZ 662.  </t>
  </si>
  <si>
    <t>O – brtve vretena obostrano uležištene u nehrđajući materijal, tako da protupovratna brtva omogućava izmjenu O – brtvi pod tlakom prema ISO 7259. Zaporni klin od GGG 40, potpuno vulkaniziran iznutra i izvana, s otvorom za drenažu. Brtva kućišta u utoru poklopca dodatno osigurana od izvlačenja otvorom kroz koje prolaze vijci. Vijci kućišta upušteni i potpuno zaštićeni protiv korozije voskom. Armature moraju biti ispitane i usuglašene s normom HRN EN 1074 kao i HRN EN 12266. Tvorničko jamstvo minimalno 5 godina.</t>
  </si>
  <si>
    <t>Prirubnice PN 16 za spoj po HRN EN 1092-2 i HRN EN 1333, gumena brtva s prokronskim prstenom za pitku vodu, za radni tlak 10 do 40 bara, prema HRN EN 681 i HRN EN 1514. Obavezno stezanje s moment ključem prema preporuci proizvođača, prokronski vijak odgovarajućih dimenzija po HRN EN ISO 4016 sa maticom po HRN EN ISO 4034 s podloškom.</t>
  </si>
  <si>
    <t>U cijenu uključiti raznošenje zasuna duž rova na prosječnu udaljenost 50 m kao i pregled prije ugradnje, bojenje, te sav brtveni i spojni materijal.</t>
  </si>
  <si>
    <t>MDK-KOMAD OD NODULARNOG LIJEVA</t>
  </si>
  <si>
    <t>Dobava, transport i montaža (ugradnja) MDK-komada s prirubnicama od nodularnog lijeva - GGG 40, NP 16.</t>
  </si>
  <si>
    <t>Rad se mjeri po komadu ugrađenog MDK-komada.</t>
  </si>
  <si>
    <t>Rad se mjeri po komadu ugrađenog EU-komada.</t>
  </si>
  <si>
    <t>VODOOPSKRBNI CJEVOVOD U ULICI ANTE TRUMBIĆA NA PODRUČJU GRADA BJELOVARA</t>
  </si>
  <si>
    <t>DN150/100, NP16</t>
  </si>
  <si>
    <t>DN150, NP16</t>
  </si>
  <si>
    <t xml:space="preserve">ZAŠTITA POSTOJEĆIH INSTALACIJA </t>
  </si>
  <si>
    <t xml:space="preserve">Bušenje trupa ispod asfaltirane prometnice na trasi cjevovoda i ugradba zaštitne PEHD cijevi, DN 225 mm,  (kroz koju se provlači vodovodna PEHD cijev).
U jediničnu cijenu uključiti pripremne radove, iskop građevne jame za bušaću garnituru, ugradnju zaštitne cijevi, distantne prstenove, te zatrpavanje građevinske jame i uređenje terena na mjestu zahvata.
Obračun po m` izvedenog bušenja.
 </t>
  </si>
  <si>
    <t>PROLAZ CJEVOVODA ISPOD DC43 BUŠENJEM</t>
  </si>
  <si>
    <t>PEHD Ø225</t>
  </si>
  <si>
    <t>D6.1.</t>
  </si>
  <si>
    <t>D.6.6.</t>
  </si>
  <si>
    <t>D.6.7.</t>
  </si>
  <si>
    <t>DN100x800, NP16</t>
  </si>
  <si>
    <t>Monterski radovi na spajanju novo izgrađenog cjevovoda na postojeći vodovod. Stavka obuhvaća detektiranje postojeće cijevi i/ili  FF-komada na ulazu i izlazu iz postojećeg zasunskog okna, zatvaranje vode uz suglasnost javnog isporučitelja, ispuštanje vode, te sav potreban alat, strojeve, pomoćni materijal i rad. Stavkom obuhvaćeno trajno zatvaranje postojećih starih cjevovoda koji se stavljaju van funkcije. Stavka uključuja dobavu i ugradnju materijala za blindiranje (X komadi isl.) Radovi uključuju izradu plana prespajanja i obavještavanje potrošača o nestanku vode.</t>
  </si>
  <si>
    <t>A.7.</t>
  </si>
  <si>
    <t>ZAŠTITNE PLOČE</t>
  </si>
  <si>
    <t xml:space="preserve">Nabava, dobava i postavljanje čeličnih ploča širine 2,50 m za prijelaz vozila preko iskopanog rova za vrijeme izvođenja radova. Predviđena je višekratna upotreba mostića, koji nakon radova ostaju u vlasništvu Izvođača.
</t>
  </si>
  <si>
    <t xml:space="preserve">RAZUPIRANJE </t>
  </si>
  <si>
    <r>
      <t xml:space="preserve">Iskop rova  za polaganje vodovodnih cijevi dubine rova od 1,20 do 1,70 m (većinom 1,50 m). </t>
    </r>
    <r>
      <rPr>
        <u/>
        <sz val="8"/>
        <rFont val="Tahoma"/>
        <family val="2"/>
        <charset val="238"/>
      </rPr>
      <t>Razupiranje obrađeno u zasebnoj stavci.</t>
    </r>
    <r>
      <rPr>
        <sz val="8"/>
        <rFont val="Tahoma"/>
        <family val="2"/>
        <charset val="238"/>
      </rPr>
      <t xml:space="preserve"> Predviđena je izvedba rova sa vertikalnim stranama.  Neki dijelovi trase moraju se zbog nepristupačnosti strojevima (postojeće instalacije) izvesti ručno, tako da je pretpostavljeni omjer strojnog i ručnog iskopa 90%:10%. Stvarne količine definirat će nadzorni inženjer obračunom izvođača u građevinskoj knjizi. NAPOMENA: Ponuditelj daje jedinstvenu cijenu iskopa bez obzira na stvarno utvrđenu kategoriju i uvjete izvođenja, a na temelju pregleda dokumentacije i lokacije izvođenja. Iskop se obavlja prema visinskim kotama i ostalim detaljima iz projekta. Stavkom je obuhvaćena dobava potrebnog materijala  i izrada prijelaza preko rova za prilaz kućama te dobava, postavljanje i premještanje  zaštitne žičane ograde za obilježavanje ruba rova s jedne ili dvije strane te obilježavanje  rubova građevinske jame.  Za vrijeme izvođenja radova potrebno je osigurati sigurno usmjeravanje i  kretanje pješačkog prometa postavljanjem odgovarajuće signalizacije i zaštitne ograde.  Rad na iskopu obuhvaća pravilno zasjecanje bočnih strana i grubo planiranje dna rova. U cijenu je uključeno crpljenje vode iz rova. </t>
    </r>
    <r>
      <rPr>
        <strike/>
        <sz val="8"/>
        <rFont val="Tahoma"/>
        <family val="2"/>
        <charset val="238"/>
      </rPr>
      <t xml:space="preserve"> </t>
    </r>
    <r>
      <rPr>
        <sz val="8"/>
        <rFont val="Tahoma"/>
        <family val="2"/>
        <charset val="238"/>
      </rPr>
      <t xml:space="preserve"> Naročito obratiti pažnju na širinu i dubinu rova tj. da slijedi niveletu iskopa. Stavka sadrži iskop proširenja za  ugradnju hidranata i zasuna, sekcijskih zasuna i zasunskih komora.</t>
    </r>
  </si>
  <si>
    <t>Razupiranje stranica rova tijekom iskopa i montaže. Rad obuhvaća izradu, postavljanje te skidanje razupirača i oplate. Predviđa se laki do srednji pritisak. Stavka uključuje razupiranje rova i eventualno povećanje zemljanih radova ukoliko dođe do proširenja rova izvan širine predviđene projektnom dokumentacijom obzirom da tehnologiju razupiranja odabire izvođač. Tehnologija razupiranja mora biti u skladu s pravilima struke i zaštite na radu te odobrena od strane nadzornog inženjera. Obračunava se stvarno izvedeno. Vrijede Opći tehnički uvjeti za radove u vodnom gospodarstvu. Stavka sadrži i razupiranje građevne jame u koju se ugrađuje zasunska komora (3 zasunske komore).</t>
  </si>
  <si>
    <t xml:space="preserve">U svim stavkama ovog troškovnika jedinične cijene obuhvaćaju sav rad, materijal (nabavu i dopremu), režiju i profit izvođača, odnosno sadrže sve elemente propisane za strukturu prodajne cijene građevinskih usluga.
Jedinične cijene obuhvaćaju i sve predradnje vezane na otvaranje gradilišta, kao npr. postavljanje baraka i postrojenja, uključivo s demontažom i otpremom s gradilišta nakon završetka radova. 
Jedinične cijene obuhvaćaju sve radnje i materijal u svezi važećeg  Zakona o zaštiti na radu i Zakona o zaštiti od požara. 
Jedinične cijene sadrže sve troškove za zauzimanje javne površine tijekom izvođenja radova prema Odluci o porezima u gradu Bjelovaru za korištenje javnih površina (https://www.bjelovar.hr/komunalno-i-prostorno-uredenje/koristenje-javnih-povrsina/).                                                                                                
Preporuča se izvođaču da fotoaparatom snimi sve kolne ulaze i druge sporne objekte i površine koje treba vratiti u "prvobitno stanje". Na taj način će se izbjeći nesporazumi prilikom izvođenja. Izvođač je dužan radove izvesti prema projektu, te važećim zakonima, propisima i standardima. Izvođač  je dužan unaprijed planirati i najaviti prekide u vodoopskrbi zbog prespajanja cjevovoda i izvođenja priključaka te o istima informirati Naručitelja i potrošače. Gdje god je moguće potrošače obavijestiti pisanim putem (npr. oglasna ploča u zgradi). Plan prespajanja cjevovoda unaprijed se dostavlja predstavniku Naručitelja na suglasnost. Započeti priključak završava se u istom danu. Nije dozvoljeno ostavljanje otvorenih rovova ili građevinskih jama preko noći osim u iznimnim situacija kada to dozvoli nadzorni inženjer uz propisno označavanje i osiguravanje od mogućeg pristupa drugih osoba.
</t>
  </si>
  <si>
    <t>Izvođač je dužan ugrađivati materijale i proizvode koji odgovaraju važećim standardima ili drugim tehničkim propisima, odnosno koji imaju uredne Isprave o sukladnosti (potvrde o kvaliteti) izdane od strane organizacije registrirane za djelatnost ispitivanja materijala. Ako za te materijale ne postoji standard izvođač je dužan pribaviti iste. Troškovi ovih ispitivanja padaju na teret Izvođača. Izvođač je dužan dokumentirati kvalitetu radova, materijala i kvalitetu cjelokupne građevine obrađenim rezultatima ispitivanja i ispravama izdanim u skladu sa Zakonom ili propisima o tehničkim normama, važećim standardima i ispitivanjima predviđenim u projektu te zahtjevima na tehničkom pregledu.  Izvođač je dužan posjedovati izjave o svojstvima, odnosno certifikate o stalnosti svojstava materijala upotrebljenih za izgradnju građevine, koje mora dostaviti investitoru prije ugradnje. Izvođač radova dužan je urediti radni pojas nakon zatrpavanja rovova instalacija te nakon završetka svih građevinskih radova, kao i ukloniti i zbrinuti sve ostatke građevinskog materijala.  Sve površine potrebno je sanirati i dovesti u prvobitno stanje u najkraćem roku po izvođenju radova  (asfaltne, betonske, popločene opločnicima, travnate). Izvođač je dužan održavati sve površine obuhvaćene radovima do konačne sanacije asfaltiranjem, betoniranjem, finim planiranjem i sadnjom trave isl.</t>
  </si>
  <si>
    <t xml:space="preserve">Izvođač obavještava nadležne institucije o izvođenju radova i ishodi odobrenja za izvođenje radova uz prilaganje propisane dokumentacije sve u skladu sa "Posebnim uvjetima građenja". Obveza izvođača je osiguranje gradilišta tijekom izvođenja radova i izvan radnog vremena postavljanjem prijenosnih  zaštitnih ograda i odgovarajuće signalizacije. Izvođač je odgovoran za osiguranje sigurnog odvijanja pješačkog prometa u blizini radilišta  te usmjeravanje pješaka za kretanje sigurnim putem sve u skladu sa zakonskim propisima.                            </t>
  </si>
  <si>
    <t>U dokumentaciji o nabavi i troškovniku ovog postupka nabave navedena su tehnička pravila koja opisuju predmet nabave pomoću hrvatskih odnosno europskih odnosno međunarodnih normi. Ponuditelj/izvođač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</si>
  <si>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Dokumentacijom o nabavi za izgradnju vodoopskrbnog cjevovoda, predviđena je ugradnja materijala i proizvoda kojom je omogućeno ravnopravno sudjelovanje svih potencijalnih sudionika u postupku nadmetanja, kako s osnove domaćih ili uvoznih proizvoda, tako i s osnove domaćih ili stranih ponuditelja. Proizvodi i materijali koji su navedeni u dokumentaciji o nabavi se nalaze u proizvodnim programima domaćih i stranih tvrtki i kao takvi se predstavljaju širom osnovom za odabir mogućnosti nuđenja pojedine vrste materijala i proizvoda.</t>
  </si>
  <si>
    <t>Za prolaz cijevi kroz zidove komore ostaviti otvore veličine 50 × 50 cm u koje se ugrađuju RDS uvodnice za cijev odgovarajućeg DN. Otvori se naknadno zatvaraju zidanjem punom opekom, vodonepropusno s hidroizolacijskim mortom.  U cijenu je uključena: dobava, izrada, postavljanje, skidanje i čišćenje dvostrane oplate; dobava, ravnanje, čišćenje, savijanje i postavljanje armature, kao i svi potrebni radovi: dobave, pripreme, ugradbe, njege, održavanja, demontiranja i čišćenja, materijal, prijenosi i prijevozi, uključujući montažu ljestvi, poklopca te izrada izolacije ploče varenom folijom.</t>
  </si>
  <si>
    <t xml:space="preserve">U cijenu je uključena: nabava, doprema, izrada, ravnanje, čišćenje, savijanje i postavljanje armature, kao i svi potrebni radovi: nabave, dopreme, pripreme, ugradbe, njege, održavanja, demontiranja i čišćenja, materijal, prijenosi i prijevozi, uključujući dobavu i montažu ljestava od aluminija,  ljevano - željeznog poklopca odgovarajuće nosivosti za ugradnju u kolniku, hidroizolacijskih samobrtvećih traka za brtvljenje radnih prekida kod betoniranja te izradu izolacije komore bitumenskim trakama, kao i zazidavanje i obrada otvora za prolaz cijevi. Unutrašnjost komore dvostruko premazati sredstvom na cementnoj bazi koje zaustavlja pritisak na negativan tlak sve prema uputi proizvođača.   </t>
  </si>
  <si>
    <t xml:space="preserve">Dobava sveg potrebnog materijala i izrada kompletne armirano betonske zasunske komore prema grafičkom nacrtu, od  betona C 30/37 s dodatkom za vodonepropusnost. Izrada prema priloženim nacrtima oplate i armature izvedenim u skladu sa statičkim proračunom. Ispod armirano-betonske ploče dna izvodi se podloga od betona C 16/20 debljine 10 cm. Pokrov komore izvodi se kao armiranobetonska ploča s izdignutim betonskim prstenom s ulaznim okruglim otvorom 61 cm. Na prsten se ugrađuje okrugli lijevano-željezni poklopac nosivosti 400 kN (tip Vodovod)  prema HRN EN 124:2005. Ploča se polaže dizalicom na izvedene zidove komore. Vezno sredstvo je vodonepropusni cementni mort. Za potrebe nošenja gornje ploče ugrađuju se 4 kuke. Kuke se rade od željeza za armiranje φ 16 (RA) i ugrađuju se za vrijeme betoniranja ploče.  AB zidovi komore i donja ploča izvode se monolitno od betona C 30/37 s dodatkom za vodonepropusnost, armiraju prema priloženim nacrtima armature.  U zidovima se ostavljaju kvadratni otvori dimenzija stranice veće za 10cm od prirubnice za pripadajući promjer cijevi. Beton vibrirati i njegovati sukladno važećim propisima. Postavljene fazonske komade i armature učvrstiti izradom betonskog uporišta. </t>
  </si>
  <si>
    <t>Uređenje radnog pojasa nakon zatrpavanja rova, sa uklanjanjem svih ostataka građevinskog materijala, planiranjem terena te sa eventualnim pranjem ulica po potrebi. Prekopane zelene površine dovesti u prvobitno stanje dobavom i navoženjem čiste zemlje, finim planiranjem i sijanjem trave.   Uređenje uključuje uklanjanje starih škrinjica sekcijskih ventila i hidrantskih kapa sa sanacijom površina (završna sanacija površina asfaltiranjem obračunava se u stavci asfaltiranja).</t>
  </si>
  <si>
    <t>D.8.</t>
  </si>
  <si>
    <t>REKONSTRUKCIJA VODOVODNIH PRIKLJUČAKA</t>
  </si>
  <si>
    <t>Rad se mjeri po broju ZK.</t>
  </si>
  <si>
    <t xml:space="preserve">Prethodno ispitivanje cjevovoda na tlak i glavna tlačna proba,  Punjenje cjevovoda vodom i tlačenje upotrebom tlačne crpke. </t>
  </si>
  <si>
    <r>
      <t xml:space="preserve">Ispiranje cjevovoda po zatrpavanju i ispitivanju, a prema tehničkom opisu. Dezinfekcija cjevovoda po ispiranju, a prema tehničkom opisu. Potrebno ishoditi atest prema važećoj zakonskoj regulativi  i propisima za tehnički pregled. Predvidjeti potreban broj atesta obzirom na tehnologiju izrade priključaka i mogući broj zasebnih  dionica ispiranja i dezinfekcije. </t>
    </r>
    <r>
      <rPr>
        <sz val="8"/>
        <rFont val="Tahoma"/>
        <family val="2"/>
      </rPr>
      <t xml:space="preserve"> Cijenom obuhvaćena dobava medija za dezinfekciju, dobava potrebne vode za ispiranje te sav alat, strojevi, pomoćni materijal i rad. </t>
    </r>
  </si>
  <si>
    <t>Stavka obuhvaća : 
- lociranje postojećih EK instalacija i pažljivi ručni iskop rova u zemlji III kategorije, 
- pijesak granulacije 0-4 mm za zasipavnje cijevi pijeskom (10 cm) s nasipavanjem slojem pijeska iznad gornje razine cijevi (10cm) (ukupna debljine slojeva pijeska 20 cm),
- nabavu, isporuku i polaganje betonskih polucijevi promjera 0,4m i dužine 1m za izradu mehaničke zaštite  postojećih telekomunikacijskih instalacija ispod kolnika,
- nabava isporuka i polaganje na zaštitne betonske polucijevi PVC folije širine 2m,
- nabava isporuka i polaganje upozoravajuće trake u kabelski kanal. Traka treba biti s natpisom: POZOR! TELEKOMUNIKACIJSKI KABEL!
- nabava isporuka i polaganje PVC štitnika (100x10x2; GAL štitnik) za obliježavanje i zaštitu podzemnih EK instalacija u odgovarajućoj boji,
- zatrpavanje jarka tamponom, materijalom iz iskopa,po potrebi prilagodba slijedećim slojevima kolničke konstrukcije, uređenje vanjskih površina. Stavka uključuje zbijanje rova u slojevima,
- odvoz viška zemlje iz iskopa na deponiju.</t>
  </si>
  <si>
    <t>Obračun po m2 zaštićene površine.</t>
  </si>
  <si>
    <t xml:space="preserve">Uređenje prekopanih prometnih površina  od asfalta (kolnik, kolni ulazi, nogostup) sa svim potrebnim radnjama sanacije prekopa uključujući pripremu podloge za asfaltiranje. Stavkom je obuhvaćen rad, osiguranje sigurnog odvijanja prometa te nabava, doprema i ugradnja potrebnog materijala. Sve radove izvesti u skladu s uvjetima nadležnog poduzeća koje održava predmetnu prometnicu. 
</t>
  </si>
  <si>
    <r>
      <rPr>
        <b/>
        <sz val="8"/>
        <rFont val="Tahoma"/>
        <family val="2"/>
      </rPr>
      <t xml:space="preserve"> Prometnica:</t>
    </r>
    <r>
      <rPr>
        <sz val="8"/>
        <rFont val="Tahoma"/>
        <family val="2"/>
      </rPr>
      <t xml:space="preserve">
1. Izrada BNS-a (AC 32 base) debljine</t>
    </r>
    <r>
      <rPr>
        <b/>
        <sz val="8"/>
        <rFont val="Tahoma"/>
        <family val="2"/>
        <charset val="238"/>
      </rPr>
      <t xml:space="preserve"> 8 </t>
    </r>
    <r>
      <rPr>
        <b/>
        <sz val="8"/>
        <rFont val="Tahoma"/>
        <family val="2"/>
      </rPr>
      <t>cm</t>
    </r>
    <r>
      <rPr>
        <sz val="8"/>
        <rFont val="Tahoma"/>
        <family val="2"/>
      </rPr>
      <t xml:space="preserve">
2. Izrada habajućeg sloja (AC 11 surf) debljine </t>
    </r>
    <r>
      <rPr>
        <b/>
        <sz val="8"/>
        <rFont val="Tahoma"/>
        <family val="2"/>
        <charset val="238"/>
      </rPr>
      <t>3</t>
    </r>
    <r>
      <rPr>
        <b/>
        <sz val="8"/>
        <rFont val="Tahoma"/>
        <family val="2"/>
      </rPr>
      <t xml:space="preserve"> cm</t>
    </r>
    <r>
      <rPr>
        <sz val="8"/>
        <rFont val="Tahoma"/>
        <family val="2"/>
      </rPr>
      <t xml:space="preserve">
</t>
    </r>
  </si>
  <si>
    <t>Rad se mjeri po m2 asfaltirane površine.</t>
  </si>
  <si>
    <t xml:space="preserve">Uračunato vrijeme trajanja tlačne probe s preuzimanjem, te pražnjenje cjevovoda. Kod ispitivanja je uključena izrada privremenih uporišta, cjelokupna montaža i demontaža kao i sav potreban materijal. Uračunati su i potrebni prijenosi ako se tlačna proba izvodi po dionicama . Tlačna proba izvodi se u obveznom prisustvu nadzornog inženjera. </t>
  </si>
  <si>
    <t xml:space="preserve">Održavanje ceste za vrijeme izvođenja radova. Stavka obuhvaća sav potreban materijal i rad. Zatrpavanje rova cakumpakom, uz nabijanje kako bi se mogao odvijati promet, te skidanje završnog sloja i odvoz na deponiju prije asfaltiranja. Održavanje prometnice do asfaltiranja kako ne bi nastale rupe uslijed ispiranja i raznošenja materijala iz rova. Sve prema OTU i uvjetima  poduzeća nadležnog za ceste. </t>
  </si>
  <si>
    <t xml:space="preserve">Nabava, doprema i ugradnja gotovih armirano-betonskih ploča kao temelja zasuna i hidranata 1000x400x30 mm prema projektu. Ovom stavkom obuhvaćena je dobava i  izrada podložnog sloja od šljunka D=10cm. </t>
  </si>
  <si>
    <t>Dobava, transport i montaža (ugradnja)  plave trake upozorenja s natpisom "pozor distributivni vodovod". Minimalna širina 60 mm. Traka se polaže iznad osi distributivnog vodovoda, na pola metra ispod površine terena. Iskazana količina predstavlja duljinu cjevovoda. U jediničnu cijenu potrebno je obračunati rasipanje trake od cca 10 % za potrebna obilježavanja i upozorenja oko otvorenog rova.</t>
  </si>
  <si>
    <t>COMBI-IV DN 150 mm</t>
  </si>
  <si>
    <t>COMBI-IV DN 100 mm</t>
  </si>
  <si>
    <t>COMBI–III DN 150 mm</t>
  </si>
  <si>
    <t>D.6.8.</t>
  </si>
  <si>
    <t>FFR-KOMAD OD NODULARNOG LIJEVA</t>
  </si>
  <si>
    <t>Dobava, transport i montaža (ugradnja) FFR-komada s prirubnicama od nodularnog lijeva - GGG 40, NP 16.</t>
  </si>
  <si>
    <t>Rad se mjeri po komadu ugrađenog FFR-komada.</t>
  </si>
  <si>
    <t>DN 150/80</t>
  </si>
  <si>
    <t>DN 150/100</t>
  </si>
  <si>
    <t xml:space="preserve">Dobava, transport i montaža (ugradnja) specijalne prirubnice s naglavkom i prstenom protiv izvlačenja, od nodularnog lijeva - GGG 40, NP 16, za spajanje lj.ž. cjevovoda i prirubničkih spojeva. </t>
  </si>
  <si>
    <t>SPECIJALNA PRIRUBNICA (kao EBS)</t>
  </si>
  <si>
    <t>DN 80, NP 16</t>
  </si>
  <si>
    <t>DN 150, NP 16</t>
  </si>
  <si>
    <t>Dobava, transport i ugradnja zasuna s prirubnicama, kućište i gornji dio zasuna od nodularnog lijeva (GGG 40) prema EN 1563, izvana i iznutra antikorozivna zaštita prema EN 545 s teleskopskom ugradbenom garniturom za podzemnu ugradnju (Rd cca 1,30 - 1,90 m) i lijevano željeznom, bitumeniziranom  cestovnom kapom. Cestovna kapa mora biti podešena po visini u razini asfaltne ili zelene površine,  učvršćena betonom u prometnoj površini i nogostupu. Priključne dimenzije prirubničkih spojeva su prema standardu EN 1092-2.  Obuhvaćena je nabava, kompletan dovoz iz skladišta, privremeno deponiranje, probno i konačno slaganje, strojni i ljudski rad, spojni, brtveni i pomoćni materijal te izolacija vijčanih spojeva.</t>
  </si>
  <si>
    <t xml:space="preserve">Stavka uključuje priključke različitih profila za obiteljske kuće i zgrade. Zbog starosti i specifičnosti postojećih priključaka nije moguće svaki detaljno opisati te se izvođaču preporučuje obilazak terena.  </t>
  </si>
  <si>
    <r>
      <rPr>
        <b/>
        <sz val="8"/>
        <rFont val="Tahoma"/>
        <family val="2"/>
        <charset val="238"/>
      </rPr>
      <t xml:space="preserve">Zemljani radovi: </t>
    </r>
    <r>
      <rPr>
        <sz val="8"/>
        <rFont val="Tahoma"/>
        <family val="2"/>
        <charset val="238"/>
      </rPr>
      <t xml:space="preserve">bušenje sa pripremnim i završnim radovima, iskop, zatrpavanje, odvoz viška materijala,  rezanje i prekop asfaltnih i betonskih površina ukoliko se priključak ne može izvesti bušenjem.                                                    </t>
    </r>
    <r>
      <rPr>
        <b/>
        <sz val="8"/>
        <rFont val="Tahoma"/>
        <family val="2"/>
        <charset val="238"/>
      </rPr>
      <t>Monterski radovi:</t>
    </r>
    <r>
      <rPr>
        <sz val="8"/>
        <rFont val="Tahoma"/>
        <family val="2"/>
        <charset val="238"/>
      </rPr>
      <t xml:space="preserve"> dobava, ugradnja/montaža potrebnih fazonskih komada, armatura i spojnog materijala                                                                                    </t>
    </r>
    <r>
      <rPr>
        <b/>
        <sz val="8"/>
        <rFont val="Tahoma"/>
        <family val="2"/>
        <charset val="238"/>
      </rPr>
      <t xml:space="preserve">Završni radovi: </t>
    </r>
    <r>
      <rPr>
        <sz val="8"/>
        <rFont val="Tahoma"/>
        <family val="2"/>
        <charset val="238"/>
      </rPr>
      <t xml:space="preserve">dovođenje površina u prvobitno stanje (čišćenje gradilišta, asfaltiranje, betoniranje, dobava i razastiranje čiste zemlje, uklanjanje starih škrinjica). Priprema i fino uređenje zelene površine sa sijanjem trave.  Po potrebi uklanjanje i vraćanje postojećih rubnjaka, rigola i opločnika ili zamjena istih ukoliko dođe do oštećenja uslijed radova.  Kvaliteta asfalta kao u stavci E.4.                                                         </t>
    </r>
  </si>
  <si>
    <t xml:space="preserve">Priključke profila 5/4" i 3/4"  na ulični PEHD  cjevovod izvesti elektrozavarivanjem ogrlice sa ventilom i rotirajućim nastavkom, dimenzija usklađenih sa profilom priključne cijevi i cijevi uličnog voda. Ugradbena teleskopska garnitura za dubinu ugradnje ogrlice 1,25 - 1,5 m. Škrinjica  lijevano željezna, bitumenizirana, ugrađena u ravnini okolnog terena, nakon ugradnje vidljiva i funkcionalna. Škrinjica za ugradnju u asfaltnu površinu mora biti učvršćena betonskom stabilizacijom do ispod asfalta.  Škrinjica u zelenom pojasu podzidana opekom i učvršćena betonskom stabilizacijom. </t>
  </si>
  <si>
    <t>Rekonstrukcija priključka uključuje nabavu, dopremu i ugradnju kompletnog materijala sa svim pripremnim, zemljanim, monterskim i završnim radovima potrebnim za zamjenu postojećeg priključka i puštanje novog priključka u rad. Jedino se posebno iskazuje priključna cijev obzirom da svi priključci nisu iste dužine.Svaki priključak potrebno je geodetski snimiti na otvorenom rovu što se obračunava u stavci E.3.  Sav ugrađeni materijal treba biti za radni tlak 16 bara.  Gdje god je moguće prolaz priključne cijevi ispod asfaltne površine kolnika/nogostupa potrebno je izvesti bušenjem. Prekopi asfaltnih površina dozvoljavaju  se u iznimnim slučajevima uz odobrenje nadzornog inženjera.</t>
  </si>
  <si>
    <t>Priključak komplet (priključna cijev dimenzija Ø 32 mm (1"))</t>
  </si>
  <si>
    <t>Priključak komplet (priključna cijev dimenzija Ø 40 mm (5/4"))</t>
  </si>
  <si>
    <t>Priključna cijev i spojni elementi trebaju biti od polietilena visoke gustoće (PEHD), NP 16 bara, izrađeni od sirovine PE 100, SDR 11, HRN EN 12201, spoj priključne PEHD cijevi na ogrlicu priključka izvesti elektrozavarivanjem. Spoj u vodomjernom oknu ili podrumu izvesti elektrozavarivanjem pomoću prijelaznog komada i zamjenom prvog ventila. U jediničnu cjenu uračunati sitni,  navojni,  spojni materijal koji se ugrađuje u sklopu priključka te ga je  zbog specifičnosti svakog priključka nemoguće detaljno navoditi. Prosječna dužina priključka je 10 m.</t>
  </si>
  <si>
    <t>D.8.1.</t>
  </si>
  <si>
    <t>D.8.1.a</t>
  </si>
  <si>
    <t>D.8.1.b</t>
  </si>
  <si>
    <t xml:space="preserve">Priključke profila DN 80 na ulični PEHD  cjevovod izvesti ugradnjom PEHD T komada i prirubničkog zasuna odgovarajućih dimenzija sa ugradbenom teleskopskom garniturom i škrinjicom. Spajanje PEHD elemenata izvesti elektrozavarivanjem  a prijelaze/spojeve PEHD elemenata i elemenata od NL izvesti ugradnjom specijalnih E - PEHD prirubnica s prstenom protiv izvlačenja.  Stavka uključuje sav spojni materijal (elektrospojnice, vijci, brtve, podložne pločice i matice).  Škrinjica  lijevano željezna, bitumenizirana, ugrađena u ravnini okolnog terena, nakon ugradnje vidljiva i funkcionalna. Škrinjica za ugradnju u asfaltnu površinu mora biti učvršćena betonskom stabilizacijom do ispod asfalta.  Škrinjica u zelenom pojasu podzidana opekom i učvršćena betonskom stabilizacijom. </t>
  </si>
  <si>
    <t xml:space="preserve">Priključna cijev i spojni elementi od polietilena visoke gustoće (PEHD), NP 16 bara, izrađeni od sirovine PE 100, SDR 11, HRN EN 12201.  Obračun građevinskih radova izražen u kompletu po m' (pripremni, zemljani, završni). Fazonski komadi i armature kvalitete u skladu s opisom u stavkama D.6.  Obračun monterskih radova uključuje dobavu, transport i ugradnju svih potrebnih armatura i fazonskih komada te spojnog materijala  (elektrospojnice, brtve, vijci ..).Prosječna dužina priključka 10 m.                                         </t>
  </si>
  <si>
    <t>Rad se mjeri po kompletu ugrađenog priključka (svi građevinski i monterski radovi s dobavom i ugradnjom materijala). Priključci su klasificirani prema dimenziji priključne cijevi:</t>
  </si>
  <si>
    <t>D.8.2.</t>
  </si>
  <si>
    <r>
      <t xml:space="preserve">Priključak komplet (priključna cijev dimenzija </t>
    </r>
    <r>
      <rPr>
        <sz val="8"/>
        <rFont val="Calibri"/>
        <family val="2"/>
        <charset val="238"/>
      </rPr>
      <t>Ø</t>
    </r>
    <r>
      <rPr>
        <sz val="8"/>
        <rFont val="Tahoma"/>
        <family val="2"/>
        <charset val="238"/>
      </rPr>
      <t>90 mm)</t>
    </r>
  </si>
  <si>
    <t>Geodetsko snimanje izvedenih zasunskih komora na cjevovodu sa svim montažnim detaljima i elementima bitnim za održavanje i pogon. Snimanje vanjskih mjera zasunskih komora i kote dna komore. Snimanje svih priključaka od mjesta spoja na vodoopskrbni cjevovod do vodomjernog okna uključujući i položaj vodomjernog okna na parceli vlasnika priključka ili mjesta ulaska u objekt ako je vodomjer u podrumu. Priključnu cijev snimiti na otvorenom rovu.</t>
  </si>
  <si>
    <t xml:space="preserve">TEMELJNA PLOČA HIDRANATA </t>
  </si>
  <si>
    <r>
      <t xml:space="preserve">Nabava, transport, raznašanje duž rova, spuštanje u rov i montaža vodovodnih polietilenskih cijevi od polietilena visoke gustoće (PEHD) kvalitete PE 100 za vodovod,  proizvedene sukladno normi HRN EN 12201-2. Oznake na cijevi sukladno HRN EN 12201-2. Cijevi su crne boje s 4 koekstrudirane plave linije. </t>
    </r>
    <r>
      <rPr>
        <u/>
        <sz val="8"/>
        <rFont val="Tahoma"/>
        <family val="2"/>
        <charset val="238"/>
      </rPr>
      <t xml:space="preserve"> Cijevi se isporučuju u palicama</t>
    </r>
    <r>
      <rPr>
        <sz val="8"/>
        <rFont val="Tahoma"/>
        <family val="2"/>
      </rPr>
      <t xml:space="preserve">. Montaža cijevi </t>
    </r>
    <r>
      <rPr>
        <u/>
        <sz val="8"/>
        <rFont val="Tahoma"/>
        <family val="2"/>
        <charset val="238"/>
      </rPr>
      <t>izvodi se elektrootpornim zavarivanjem elektrospojnicama</t>
    </r>
    <r>
      <rPr>
        <sz val="8"/>
        <rFont val="Tahoma"/>
        <family val="2"/>
      </rPr>
      <t xml:space="preserve"> uz obavezno korištenje alata za ispravljanje ovalnosti cijevi (GP rounder). Stavka sadrži dobavu i ugradnju elektrospojnica. Uračunat pregled prije ugradnje, te ispitivanje spojeva. </t>
    </r>
  </si>
  <si>
    <t>B.12.</t>
  </si>
  <si>
    <t xml:space="preserve">Uklanjanje postojeće zasunske komore. Demontaža, razbijanje, odvoz otpadnog materijala  na deponiju koja će u tu svrhu biti odobrena. Deponij osigurava izvođač radova. Dotrajale armature i fazonske komade predati Naručitelju. </t>
  </si>
  <si>
    <t xml:space="preserve">Rad se mjeri po komadu uklonjene zasunske komore. </t>
  </si>
  <si>
    <t xml:space="preserve">UKLANJANJE POSTOJEĆE ZASUNSKE KOMORE </t>
  </si>
  <si>
    <t>D.6.9.</t>
  </si>
  <si>
    <t>X-KOMAD OD NODULARNOG LIJEVA</t>
  </si>
  <si>
    <t>Dobava, transport i montaža (ugradnja) X-komada s prirubnicama od nodularnog lijeva - GGG 40, NP 16.</t>
  </si>
  <si>
    <t>Rad se mjeri po komadu ugrađenog X-komada.</t>
  </si>
  <si>
    <t>DN 100</t>
  </si>
  <si>
    <t>DN150x800, NP16</t>
  </si>
  <si>
    <t>DN 100/80</t>
  </si>
  <si>
    <t>Dobava, transport i ugradnja PEHD spojni elementi  prema HRN EN 12201-3, HRN EN 1555:(1-5):(2010), i HRN EN 1092-2. Za sve podstavke ove specifikacije troškovnika potrebno je priložiti Odobrenje domaćeg instituta za korištenje roba u prehrambene svrhe kao i Svjedodžbe (ateste) o sukladnosti proizvoda sa traženom normom. Za svaki element u sljedećim podstavkama obuhvaćena je nabava, kompletan dovoz iz skladišta, privremeno deponiranje, probno i konačno slaganje, strojni i ljudski rad, spojni, brtveni i pomoćni materijal. Svaka stavka sadrži i elektrospojnice odgovarajućih dimenzija.</t>
  </si>
  <si>
    <t>E - PEHD spojnica PE-100, SDR 11</t>
  </si>
  <si>
    <t>Dobava, transport i montaža (ugradnja) E- PEHD spojnice s prstenom protiv izvlačenja PE-100, SDR 11, NP16.</t>
  </si>
  <si>
    <t xml:space="preserve">Rad se mjeri po komadu ugrađene E-PEHD spojnice. </t>
  </si>
  <si>
    <t xml:space="preserve">UGRADNJA RUBNJAKA. </t>
  </si>
  <si>
    <t>Stavka obuhvaća nabavu, dobavu i ugradnju predgotovljenih, tipskih,  cestovnih betonskih rubnjaka (vraćanje površina u uredno stanje).   Rubnjaci se ugrađuju duž ruba prometne trake prema zatečenom stanju, u betonski temelj od betona C 12/15. Reške između rubnjaka potrebno je ispuniti cementnim mortom. Stavka obuhvaća sav potreban rad i materijal uključujući potreban iskop i beton. Obračun po m' ugrađenog rubnjaka. Na mjestima gdje cesta/nogostup nema rubnjak isti se na zahtjev nadležne službe a uz odobrenje nadzornog inženjera i investitora može izvesti u okviru ove stavke radi sigurnosti prometa. Stavka uključuje vađenje i zbrinjavanje postojećih starih rubnjaka.</t>
  </si>
  <si>
    <t>Dobava i ugradnja novog cestovnog rubnjaka dim. 12/18/100 cm.</t>
  </si>
  <si>
    <t xml:space="preserve">Dobava i ugradnja novog rubnjaka dim. 8/20/100 cm.
</t>
  </si>
  <si>
    <t>E.9.</t>
  </si>
  <si>
    <t xml:space="preserve">Ukupno F - ZAŠTITA POSTOJEĆIH INSTALACIJA (EUR)  </t>
  </si>
  <si>
    <t>UKUPNO  -  DISTRIBUTIVNI VODOVOD  bez PDV-a (EUR)</t>
  </si>
  <si>
    <t>SVEUKUPNO -  DISTRIBUTIVNI VODOVOD s PDV-om (EUR)</t>
  </si>
  <si>
    <t>Zamjena priključka podrazumijeva ugradnju priključne cijevi, spajanje priključne cijevi na novi vodoopskrbni cjevovod ugradnjom odgovarajuće ogrlice te spajanje u postojeće vodomjerno okno ili u podrum na mjestu prvog ventila (ventil ispred vodomjera) uključujući i zamjenu prvog ventila i redukcije ako se nalazi između prvog ventila i vodomjera. U stavku je uključena  demontaža starog priključka (svi građevinski i montažni radovi sa potrebnim materijalom) kako kroz isti više nebi bilo protoka vode. Stavka uključuje izradu prodora  priključnih cijevi kroz stijenke okna ili kroz zidove objekta te brtvljenje prodora (po ugradnji cijevi) vodonepropusnom smjesom.</t>
  </si>
  <si>
    <t>Napomena: Projektna dokumentacija temeljem koje se izvode radovi sastoji se od građevinskog i strojarskog projekta.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</si>
</sst>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name val="HRHelvetica"/>
    </font>
    <font>
      <sz val="8"/>
      <name val="Tahoma"/>
      <family val="2"/>
    </font>
    <font>
      <i/>
      <sz val="8"/>
      <name val="Tahoma"/>
      <family val="2"/>
    </font>
    <font>
      <sz val="10"/>
      <name val="Tahoma"/>
      <family val="2"/>
    </font>
    <font>
      <sz val="9"/>
      <name val="Tahoma"/>
      <family val="2"/>
    </font>
    <font>
      <sz val="7"/>
      <name val="Tahoma"/>
      <family val="2"/>
    </font>
    <font>
      <b/>
      <sz val="8"/>
      <name val="Tahoma"/>
      <family val="2"/>
    </font>
    <font>
      <b/>
      <sz val="9"/>
      <name val="Tahoma"/>
      <family val="2"/>
    </font>
    <font>
      <b/>
      <sz val="12"/>
      <name val="Tahoma"/>
      <family val="2"/>
    </font>
    <font>
      <b/>
      <sz val="10"/>
      <name val="Tahoma"/>
      <family val="2"/>
    </font>
    <font>
      <b/>
      <sz val="8"/>
      <name val="Tahoma"/>
      <family val="2"/>
      <charset val="238"/>
    </font>
    <font>
      <sz val="8"/>
      <name val="Tahoma"/>
      <family val="2"/>
      <charset val="238"/>
    </font>
    <font>
      <b/>
      <sz val="9"/>
      <name val="Tahoma"/>
      <family val="2"/>
      <charset val="238"/>
    </font>
    <font>
      <b/>
      <sz val="9"/>
      <color rgb="FFFF0000"/>
      <name val="Tahoma"/>
      <family val="2"/>
    </font>
    <font>
      <b/>
      <sz val="8"/>
      <color rgb="FFFF0000"/>
      <name val="Tahoma"/>
      <family val="2"/>
    </font>
    <font>
      <sz val="9"/>
      <color rgb="FFFF0000"/>
      <name val="Tahoma"/>
      <family val="2"/>
    </font>
    <font>
      <sz val="8"/>
      <color rgb="FFFF0000"/>
      <name val="Tahoma"/>
      <family val="2"/>
    </font>
    <font>
      <strike/>
      <sz val="8"/>
      <name val="Tahoma"/>
      <family val="2"/>
      <charset val="238"/>
    </font>
    <font>
      <strike/>
      <sz val="8"/>
      <name val="Tahoma"/>
      <family val="2"/>
    </font>
    <font>
      <u/>
      <sz val="8"/>
      <name val="Tahoma"/>
      <family val="2"/>
      <charset val="238"/>
    </font>
    <font>
      <sz val="10"/>
      <name val="Arial"/>
      <family val="2"/>
      <charset val="238"/>
    </font>
    <font>
      <sz val="10"/>
      <name val="Arial CE"/>
      <family val="2"/>
      <charset val="238"/>
    </font>
    <font>
      <sz val="9"/>
      <name val="Tahoma"/>
      <family val="2"/>
      <charset val="238"/>
    </font>
    <font>
      <sz val="9"/>
      <color rgb="FFFF0000"/>
      <name val="Tahoma"/>
      <family val="2"/>
      <charset val="238"/>
    </font>
    <font>
      <sz val="8"/>
      <name val="Calibri"/>
      <family val="2"/>
      <charset val="238"/>
    </font>
    <font>
      <sz val="8"/>
      <color rgb="FFFF0000"/>
      <name val="Tahoma"/>
      <family val="2"/>
      <charset val="238"/>
    </font>
  </fonts>
  <fills count="4">
    <fill>
      <patternFill patternType="none"/>
    </fill>
    <fill>
      <patternFill patternType="gray125"/>
    </fill>
    <fill>
      <patternFill patternType="solid">
        <fgColor indexed="47"/>
        <bgColor indexed="64"/>
      </patternFill>
    </fill>
    <fill>
      <patternFill patternType="solid">
        <fgColor indexed="42"/>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style="hair">
        <color indexed="64"/>
      </left>
      <right/>
      <top/>
      <bottom/>
      <diagonal/>
    </border>
  </borders>
  <cellStyleXfs count="3">
    <xf numFmtId="0" fontId="0" fillId="0" borderId="0"/>
    <xf numFmtId="0" fontId="20" fillId="0" borderId="0"/>
    <xf numFmtId="0" fontId="21" fillId="0" borderId="0">
      <alignment horizontal="justify" vertical="top"/>
    </xf>
  </cellStyleXfs>
  <cellXfs count="431">
    <xf numFmtId="0" fontId="0" fillId="0" borderId="0" xfId="0"/>
    <xf numFmtId="0" fontId="1" fillId="0" borderId="0" xfId="0" applyFont="1" applyAlignment="1">
      <alignment horizontal="justify" vertical="top" wrapText="1"/>
    </xf>
    <xf numFmtId="0" fontId="1" fillId="0" borderId="0" xfId="0" applyFont="1" applyAlignment="1">
      <alignment horizontal="left" vertical="top" wrapText="1"/>
    </xf>
    <xf numFmtId="0" fontId="1" fillId="0" borderId="0" xfId="0" applyFont="1"/>
    <xf numFmtId="0" fontId="4" fillId="2" borderId="2" xfId="0" applyFont="1" applyFill="1" applyBorder="1" applyAlignment="1">
      <alignment horizontal="center" vertical="center"/>
    </xf>
    <xf numFmtId="4" fontId="4" fillId="2" borderId="2" xfId="0" applyNumberFormat="1" applyFont="1" applyFill="1" applyBorder="1" applyAlignment="1">
      <alignment horizontal="center" vertical="center"/>
    </xf>
    <xf numFmtId="0" fontId="5" fillId="0" borderId="0" xfId="0" applyFont="1"/>
    <xf numFmtId="0" fontId="7" fillId="0" borderId="0" xfId="0" applyFont="1"/>
    <xf numFmtId="49" fontId="4" fillId="0" borderId="1" xfId="0" applyNumberFormat="1" applyFont="1" applyBorder="1" applyAlignment="1">
      <alignment horizontal="left" vertical="top"/>
    </xf>
    <xf numFmtId="0" fontId="4" fillId="0" borderId="1" xfId="0" applyFont="1" applyBorder="1" applyAlignment="1">
      <alignment horizontal="justify" vertical="top" wrapText="1"/>
    </xf>
    <xf numFmtId="0" fontId="4" fillId="0" borderId="0" xfId="0" applyFont="1"/>
    <xf numFmtId="49" fontId="7" fillId="3" borderId="3" xfId="0" applyNumberFormat="1" applyFont="1" applyFill="1" applyBorder="1" applyAlignment="1">
      <alignment horizontal="left" vertical="center"/>
    </xf>
    <xf numFmtId="0" fontId="7" fillId="3" borderId="3" xfId="0" applyFont="1" applyFill="1" applyBorder="1" applyAlignment="1">
      <alignment horizontal="left" vertical="top" wrapText="1"/>
    </xf>
    <xf numFmtId="0" fontId="1" fillId="0" borderId="0" xfId="0" applyFont="1" applyAlignment="1">
      <alignment horizontal="center"/>
    </xf>
    <xf numFmtId="49" fontId="1" fillId="0" borderId="1" xfId="0" applyNumberFormat="1" applyFont="1" applyBorder="1" applyAlignment="1">
      <alignment horizontal="left" vertical="top"/>
    </xf>
    <xf numFmtId="0" fontId="7" fillId="3" borderId="3" xfId="0" applyFont="1" applyFill="1" applyBorder="1" applyAlignment="1">
      <alignment horizontal="left" vertical="center" wrapText="1"/>
    </xf>
    <xf numFmtId="0" fontId="7" fillId="3" borderId="3" xfId="0" applyFont="1" applyFill="1" applyBorder="1" applyAlignment="1">
      <alignment horizontal="center" vertical="center"/>
    </xf>
    <xf numFmtId="4" fontId="1" fillId="0" borderId="0" xfId="0" applyNumberFormat="1" applyFont="1" applyAlignment="1">
      <alignment horizontal="right"/>
    </xf>
    <xf numFmtId="4" fontId="6" fillId="0" borderId="0" xfId="0" applyNumberFormat="1" applyFont="1" applyAlignment="1">
      <alignment horizontal="right" indent="1"/>
    </xf>
    <xf numFmtId="49" fontId="7" fillId="0" borderId="0" xfId="0" applyNumberFormat="1" applyFont="1" applyAlignment="1">
      <alignment horizontal="lef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center"/>
    </xf>
    <xf numFmtId="49" fontId="7" fillId="3" borderId="1" xfId="0" applyNumberFormat="1" applyFont="1" applyFill="1" applyBorder="1" applyAlignment="1">
      <alignment horizontal="left" vertical="center"/>
    </xf>
    <xf numFmtId="49" fontId="1" fillId="0" borderId="0" xfId="0" applyNumberFormat="1" applyFont="1" applyAlignment="1">
      <alignment horizontal="center" vertical="top"/>
    </xf>
    <xf numFmtId="0" fontId="4" fillId="0" borderId="0" xfId="0" applyFont="1" applyAlignment="1">
      <alignment vertical="center"/>
    </xf>
    <xf numFmtId="4" fontId="1" fillId="0" borderId="0" xfId="0" applyNumberFormat="1" applyFont="1"/>
    <xf numFmtId="0" fontId="7" fillId="0" borderId="0" xfId="0" applyFont="1" applyAlignment="1">
      <alignment vertical="center"/>
    </xf>
    <xf numFmtId="0" fontId="1" fillId="0" borderId="0" xfId="0" applyFont="1" applyAlignment="1">
      <alignment vertical="center"/>
    </xf>
    <xf numFmtId="4" fontId="6" fillId="3" borderId="3" xfId="0" applyNumberFormat="1" applyFont="1" applyFill="1" applyBorder="1" applyAlignment="1">
      <alignment horizontal="right" vertical="center" indent="1"/>
    </xf>
    <xf numFmtId="4" fontId="6" fillId="3" borderId="3" xfId="0" applyNumberFormat="1" applyFont="1" applyFill="1" applyBorder="1" applyAlignment="1">
      <alignment horizontal="right" indent="1"/>
    </xf>
    <xf numFmtId="0" fontId="4" fillId="0" borderId="10" xfId="0" applyFont="1" applyBorder="1" applyAlignment="1">
      <alignment horizontal="center"/>
    </xf>
    <xf numFmtId="0" fontId="7" fillId="3" borderId="8" xfId="0" applyFont="1" applyFill="1" applyBorder="1" applyAlignment="1">
      <alignment horizontal="center"/>
    </xf>
    <xf numFmtId="0" fontId="1" fillId="0" borderId="11" xfId="0" applyFont="1" applyBorder="1" applyAlignment="1">
      <alignment horizontal="center"/>
    </xf>
    <xf numFmtId="4" fontId="1" fillId="0" borderId="11" xfId="0" applyNumberFormat="1" applyFont="1" applyBorder="1" applyAlignment="1">
      <alignment horizontal="right" indent="1"/>
    </xf>
    <xf numFmtId="0" fontId="1" fillId="0" borderId="10" xfId="0" applyFont="1" applyBorder="1" applyAlignment="1">
      <alignment horizontal="center"/>
    </xf>
    <xf numFmtId="4" fontId="1" fillId="0" borderId="10" xfId="0" applyNumberFormat="1" applyFont="1" applyBorder="1" applyAlignment="1">
      <alignment horizontal="right" vertical="center" indent="1"/>
    </xf>
    <xf numFmtId="0" fontId="7" fillId="3" borderId="10" xfId="0" applyFont="1" applyFill="1" applyBorder="1" applyAlignment="1">
      <alignment horizontal="center" vertical="center"/>
    </xf>
    <xf numFmtId="4" fontId="6" fillId="3" borderId="10" xfId="0" applyNumberFormat="1" applyFont="1" applyFill="1" applyBorder="1" applyAlignment="1">
      <alignment horizontal="right" vertical="center" indent="1"/>
    </xf>
    <xf numFmtId="0" fontId="4" fillId="0" borderId="11" xfId="0" applyFont="1" applyBorder="1" applyAlignment="1">
      <alignment horizontal="center"/>
    </xf>
    <xf numFmtId="4" fontId="6" fillId="3" borderId="8" xfId="0" applyNumberFormat="1" applyFont="1" applyFill="1" applyBorder="1" applyAlignment="1">
      <alignment horizontal="right" indent="1"/>
    </xf>
    <xf numFmtId="4" fontId="1" fillId="0" borderId="10" xfId="0" applyNumberFormat="1" applyFont="1" applyBorder="1" applyAlignment="1">
      <alignment horizontal="right" indent="1"/>
    </xf>
    <xf numFmtId="0" fontId="7" fillId="3" borderId="8" xfId="0" applyFont="1" applyFill="1" applyBorder="1" applyAlignment="1">
      <alignment horizontal="center" vertical="center"/>
    </xf>
    <xf numFmtId="4" fontId="6" fillId="3" borderId="8" xfId="0" applyNumberFormat="1" applyFont="1" applyFill="1" applyBorder="1" applyAlignment="1">
      <alignment horizontal="right" vertical="center" indent="1"/>
    </xf>
    <xf numFmtId="4" fontId="6" fillId="0" borderId="11" xfId="0" applyNumberFormat="1" applyFont="1" applyBorder="1" applyAlignment="1">
      <alignment horizontal="right" indent="1"/>
    </xf>
    <xf numFmtId="0" fontId="7" fillId="3" borderId="12" xfId="0" applyFont="1" applyFill="1" applyBorder="1" applyAlignment="1">
      <alignment horizontal="left" vertical="top" wrapText="1"/>
    </xf>
    <xf numFmtId="0" fontId="1" fillId="0" borderId="15" xfId="0" applyFont="1" applyBorder="1" applyAlignment="1">
      <alignment horizontal="left" vertical="top" wrapText="1"/>
    </xf>
    <xf numFmtId="0" fontId="6" fillId="0" borderId="15" xfId="0" applyFont="1" applyBorder="1" applyAlignment="1">
      <alignment horizontal="left" vertical="top" wrapText="1"/>
    </xf>
    <xf numFmtId="0" fontId="1" fillId="0" borderId="14" xfId="0" applyFont="1" applyBorder="1" applyAlignment="1">
      <alignment vertical="top"/>
    </xf>
    <xf numFmtId="0" fontId="1" fillId="0" borderId="14" xfId="0" applyFont="1" applyBorder="1" applyAlignment="1">
      <alignment horizontal="left" vertical="top" wrapText="1"/>
    </xf>
    <xf numFmtId="0" fontId="7" fillId="3" borderId="12" xfId="0" applyFont="1" applyFill="1" applyBorder="1" applyAlignment="1">
      <alignment horizontal="left" vertical="center" wrapText="1"/>
    </xf>
    <xf numFmtId="4" fontId="7" fillId="3" borderId="2" xfId="0" applyNumberFormat="1" applyFont="1" applyFill="1" applyBorder="1" applyAlignment="1">
      <alignment horizontal="right" vertical="center" indent="1"/>
    </xf>
    <xf numFmtId="49" fontId="4" fillId="0" borderId="7" xfId="0" applyNumberFormat="1" applyFont="1" applyBorder="1" applyAlignment="1">
      <alignment horizontal="left" vertical="top"/>
    </xf>
    <xf numFmtId="49" fontId="7" fillId="3" borderId="20" xfId="0" applyNumberFormat="1" applyFont="1" applyFill="1" applyBorder="1" applyAlignment="1">
      <alignment horizontal="left" vertical="center"/>
    </xf>
    <xf numFmtId="49" fontId="1" fillId="0" borderId="6" xfId="0" applyNumberFormat="1" applyFont="1" applyBorder="1" applyAlignment="1">
      <alignment horizontal="left" vertical="top"/>
    </xf>
    <xf numFmtId="4" fontId="1" fillId="0" borderId="23" xfId="0" applyNumberFormat="1" applyFont="1" applyBorder="1" applyAlignment="1">
      <alignment horizontal="right" indent="1"/>
    </xf>
    <xf numFmtId="49" fontId="6" fillId="0" borderId="6" xfId="0" applyNumberFormat="1" applyFont="1" applyBorder="1" applyAlignment="1">
      <alignment horizontal="left" vertical="top"/>
    </xf>
    <xf numFmtId="49" fontId="1" fillId="0" borderId="7" xfId="0" applyNumberFormat="1" applyFont="1" applyBorder="1" applyAlignment="1">
      <alignment horizontal="left" vertical="top"/>
    </xf>
    <xf numFmtId="4" fontId="1" fillId="0" borderId="22" xfId="0" applyNumberFormat="1" applyFont="1" applyBorder="1" applyAlignment="1">
      <alignment horizontal="right" vertical="center" indent="1"/>
    </xf>
    <xf numFmtId="49" fontId="7" fillId="3" borderId="7" xfId="0" applyNumberFormat="1" applyFont="1" applyFill="1" applyBorder="1" applyAlignment="1">
      <alignment horizontal="left" vertical="center"/>
    </xf>
    <xf numFmtId="4" fontId="6" fillId="3" borderId="22" xfId="0" applyNumberFormat="1" applyFont="1" applyFill="1" applyBorder="1" applyAlignment="1">
      <alignment horizontal="right" vertical="center" indent="1"/>
    </xf>
    <xf numFmtId="49" fontId="4" fillId="0" borderId="6" xfId="0" applyNumberFormat="1" applyFont="1" applyBorder="1" applyAlignment="1">
      <alignment horizontal="left" vertical="top"/>
    </xf>
    <xf numFmtId="4" fontId="6" fillId="3" borderId="21" xfId="0" applyNumberFormat="1" applyFont="1" applyFill="1" applyBorder="1" applyAlignment="1">
      <alignment horizontal="right" indent="1"/>
    </xf>
    <xf numFmtId="49" fontId="1" fillId="0" borderId="7" xfId="0" applyNumberFormat="1" applyFont="1" applyBorder="1" applyAlignment="1">
      <alignment horizontal="left" vertical="top" wrapText="1"/>
    </xf>
    <xf numFmtId="4" fontId="1" fillId="0" borderId="22" xfId="0" applyNumberFormat="1" applyFont="1" applyBorder="1" applyAlignment="1">
      <alignment horizontal="right" indent="1"/>
    </xf>
    <xf numFmtId="4" fontId="6" fillId="3" borderId="21" xfId="0" applyNumberFormat="1" applyFont="1" applyFill="1" applyBorder="1" applyAlignment="1">
      <alignment horizontal="right" vertical="center" indent="1"/>
    </xf>
    <xf numFmtId="49" fontId="7" fillId="0" borderId="6" xfId="0" applyNumberFormat="1" applyFont="1" applyBorder="1" applyAlignment="1">
      <alignment horizontal="left" vertical="top"/>
    </xf>
    <xf numFmtId="4" fontId="6" fillId="0" borderId="17" xfId="0" applyNumberFormat="1" applyFont="1" applyBorder="1" applyAlignment="1">
      <alignment horizontal="right" indent="1"/>
    </xf>
    <xf numFmtId="4" fontId="6" fillId="3" borderId="24" xfId="0" applyNumberFormat="1" applyFont="1" applyFill="1" applyBorder="1" applyAlignment="1">
      <alignment horizontal="right" indent="1"/>
    </xf>
    <xf numFmtId="4" fontId="1" fillId="0" borderId="17" xfId="0" applyNumberFormat="1" applyFont="1" applyBorder="1" applyAlignment="1">
      <alignment horizontal="right" indent="1"/>
    </xf>
    <xf numFmtId="4" fontId="10" fillId="0" borderId="17" xfId="0" applyNumberFormat="1" applyFont="1" applyBorder="1" applyAlignment="1">
      <alignment horizontal="right" indent="1"/>
    </xf>
    <xf numFmtId="49" fontId="7" fillId="0" borderId="5" xfId="0" applyNumberFormat="1" applyFont="1" applyBorder="1" applyAlignment="1">
      <alignment horizontal="left" vertical="center"/>
    </xf>
    <xf numFmtId="49" fontId="7" fillId="0" borderId="4" xfId="0" applyNumberFormat="1" applyFont="1" applyBorder="1" applyAlignment="1">
      <alignment horizontal="left" vertical="center"/>
    </xf>
    <xf numFmtId="0" fontId="7" fillId="0" borderId="13" xfId="0" applyFont="1" applyBorder="1" applyAlignment="1">
      <alignment horizontal="left" vertical="center" wrapText="1"/>
    </xf>
    <xf numFmtId="0" fontId="7" fillId="0" borderId="9" xfId="0" applyFont="1" applyBorder="1" applyAlignment="1">
      <alignment horizontal="center" vertical="center"/>
    </xf>
    <xf numFmtId="4" fontId="6" fillId="0" borderId="9" xfId="0" applyNumberFormat="1" applyFont="1" applyBorder="1" applyAlignment="1">
      <alignment horizontal="right" vertical="center" indent="1"/>
    </xf>
    <xf numFmtId="4" fontId="6" fillId="0" borderId="19" xfId="0" applyNumberFormat="1" applyFont="1" applyBorder="1" applyAlignment="1">
      <alignment horizontal="right" vertical="center" indent="1"/>
    </xf>
    <xf numFmtId="4" fontId="6" fillId="3" borderId="24" xfId="0" applyNumberFormat="1" applyFont="1" applyFill="1" applyBorder="1" applyAlignment="1">
      <alignment horizontal="right" vertical="center" indent="1"/>
    </xf>
    <xf numFmtId="49" fontId="7" fillId="0" borderId="7" xfId="0" applyNumberFormat="1" applyFont="1" applyBorder="1" applyAlignment="1">
      <alignment horizontal="left" vertical="top"/>
    </xf>
    <xf numFmtId="49" fontId="7" fillId="0" borderId="1" xfId="0" applyNumberFormat="1" applyFont="1" applyBorder="1" applyAlignment="1">
      <alignment horizontal="left" vertical="top"/>
    </xf>
    <xf numFmtId="0" fontId="7" fillId="0" borderId="1" xfId="0" applyFont="1" applyBorder="1" applyAlignment="1">
      <alignment horizontal="justify" vertical="top" wrapText="1"/>
    </xf>
    <xf numFmtId="0" fontId="7" fillId="0" borderId="1" xfId="0" applyFont="1" applyBorder="1" applyAlignment="1">
      <alignment horizontal="left" vertical="top" wrapText="1"/>
    </xf>
    <xf numFmtId="0" fontId="7" fillId="0" borderId="1" xfId="0" applyFont="1" applyBorder="1" applyAlignment="1">
      <alignment horizontal="center"/>
    </xf>
    <xf numFmtId="4" fontId="6" fillId="0" borderId="1" xfId="0" applyNumberFormat="1" applyFont="1" applyBorder="1" applyAlignment="1">
      <alignment horizontal="right" indent="1"/>
    </xf>
    <xf numFmtId="4" fontId="6" fillId="0" borderId="18" xfId="0" applyNumberFormat="1" applyFont="1" applyBorder="1" applyAlignment="1">
      <alignment horizontal="right" indent="1"/>
    </xf>
    <xf numFmtId="49" fontId="1" fillId="0" borderId="6" xfId="0" applyNumberFormat="1" applyFont="1" applyBorder="1" applyAlignment="1">
      <alignment horizontal="left" vertical="top" wrapText="1"/>
    </xf>
    <xf numFmtId="0" fontId="7" fillId="0" borderId="9" xfId="0" applyFont="1" applyBorder="1" applyAlignment="1">
      <alignment horizontal="center"/>
    </xf>
    <xf numFmtId="4" fontId="6" fillId="0" borderId="9" xfId="0" applyNumberFormat="1" applyFont="1" applyBorder="1" applyAlignment="1">
      <alignment horizontal="right" indent="1"/>
    </xf>
    <xf numFmtId="0" fontId="7" fillId="0" borderId="11" xfId="0" applyFont="1" applyBorder="1" applyAlignment="1">
      <alignment horizontal="center"/>
    </xf>
    <xf numFmtId="4" fontId="1" fillId="0" borderId="11" xfId="0" applyNumberFormat="1" applyFont="1" applyBorder="1" applyAlignment="1">
      <alignment horizontal="right" vertical="center" indent="1"/>
    </xf>
    <xf numFmtId="4" fontId="1" fillId="0" borderId="23" xfId="0" applyNumberFormat="1" applyFont="1" applyBorder="1" applyAlignment="1">
      <alignment horizontal="right" vertical="center" indent="1"/>
    </xf>
    <xf numFmtId="0" fontId="1" fillId="0" borderId="1" xfId="0" applyFont="1" applyBorder="1" applyAlignment="1">
      <alignment vertical="top"/>
    </xf>
    <xf numFmtId="4" fontId="1" fillId="0" borderId="18" xfId="0" applyNumberFormat="1" applyFont="1" applyBorder="1" applyAlignment="1">
      <alignment horizontal="right" vertical="center" indent="1"/>
    </xf>
    <xf numFmtId="0" fontId="3" fillId="2" borderId="2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0" borderId="9" xfId="0" applyFont="1" applyBorder="1" applyAlignment="1">
      <alignment horizontal="center"/>
    </xf>
    <xf numFmtId="4" fontId="1" fillId="0" borderId="9" xfId="0" applyNumberFormat="1" applyFont="1" applyBorder="1" applyAlignment="1">
      <alignment horizontal="right" indent="1"/>
    </xf>
    <xf numFmtId="4" fontId="1" fillId="0" borderId="19" xfId="0" applyNumberFormat="1" applyFont="1" applyBorder="1" applyAlignment="1">
      <alignment horizontal="right" indent="1"/>
    </xf>
    <xf numFmtId="49" fontId="6" fillId="0" borderId="5" xfId="0" applyNumberFormat="1" applyFont="1" applyBorder="1" applyAlignment="1">
      <alignment horizontal="left" vertical="top"/>
    </xf>
    <xf numFmtId="49" fontId="6" fillId="0" borderId="4" xfId="0" applyNumberFormat="1" applyFont="1" applyBorder="1" applyAlignment="1">
      <alignment horizontal="left" vertical="top"/>
    </xf>
    <xf numFmtId="0" fontId="6" fillId="0" borderId="13" xfId="0" applyFont="1" applyBorder="1" applyAlignment="1">
      <alignment horizontal="left" vertical="top" wrapText="1"/>
    </xf>
    <xf numFmtId="0" fontId="1" fillId="0" borderId="1" xfId="0" applyFont="1" applyBorder="1" applyAlignment="1">
      <alignment horizontal="justify" vertical="top" wrapText="1"/>
    </xf>
    <xf numFmtId="49" fontId="7" fillId="0" borderId="5" xfId="0" applyNumberFormat="1" applyFont="1" applyBorder="1" applyAlignment="1">
      <alignment horizontal="left" vertical="top"/>
    </xf>
    <xf numFmtId="49" fontId="7" fillId="0" borderId="4" xfId="0" applyNumberFormat="1" applyFont="1" applyBorder="1" applyAlignment="1">
      <alignment horizontal="left" vertical="top"/>
    </xf>
    <xf numFmtId="0" fontId="7" fillId="0" borderId="4" xfId="0" applyFont="1" applyBorder="1" applyAlignment="1">
      <alignment horizontal="justify" vertical="top" wrapText="1"/>
    </xf>
    <xf numFmtId="0" fontId="7" fillId="0" borderId="4" xfId="0" applyFont="1" applyBorder="1" applyAlignment="1">
      <alignment horizontal="left" vertical="top" wrapText="1"/>
    </xf>
    <xf numFmtId="0" fontId="7" fillId="0" borderId="4" xfId="0" applyFont="1" applyBorder="1" applyAlignment="1">
      <alignment horizontal="center"/>
    </xf>
    <xf numFmtId="4" fontId="6" fillId="0" borderId="16" xfId="0" applyNumberFormat="1" applyFont="1" applyBorder="1" applyAlignment="1">
      <alignment horizontal="right" indent="1"/>
    </xf>
    <xf numFmtId="49" fontId="1" fillId="0" borderId="6" xfId="0" applyNumberFormat="1" applyFont="1" applyBorder="1" applyAlignment="1">
      <alignment horizontal="center" vertical="top"/>
    </xf>
    <xf numFmtId="4" fontId="1" fillId="0" borderId="17" xfId="0" applyNumberFormat="1" applyFont="1" applyBorder="1"/>
    <xf numFmtId="49" fontId="1" fillId="0" borderId="7" xfId="0" applyNumberFormat="1" applyFont="1" applyBorder="1" applyAlignment="1">
      <alignment horizontal="center" vertical="top"/>
    </xf>
    <xf numFmtId="49" fontId="1" fillId="0" borderId="1" xfId="0" applyNumberFormat="1"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center"/>
    </xf>
    <xf numFmtId="4" fontId="1" fillId="0" borderId="1" xfId="0" applyNumberFormat="1" applyFont="1" applyBorder="1" applyAlignment="1">
      <alignment horizontal="right"/>
    </xf>
    <xf numFmtId="4" fontId="1" fillId="0" borderId="18" xfId="0" applyNumberFormat="1" applyFont="1" applyBorder="1"/>
    <xf numFmtId="0" fontId="1" fillId="0" borderId="15" xfId="0" applyFont="1" applyBorder="1" applyAlignment="1">
      <alignment vertical="top"/>
    </xf>
    <xf numFmtId="0" fontId="7" fillId="0" borderId="10" xfId="0" applyFont="1" applyBorder="1" applyAlignment="1">
      <alignment horizontal="center"/>
    </xf>
    <xf numFmtId="4" fontId="6" fillId="0" borderId="10" xfId="0" applyNumberFormat="1" applyFont="1" applyBorder="1" applyAlignment="1">
      <alignment horizontal="right" indent="1"/>
    </xf>
    <xf numFmtId="4" fontId="1" fillId="0" borderId="9" xfId="0" applyNumberFormat="1" applyFont="1" applyBorder="1" applyAlignment="1">
      <alignment horizontal="right" vertical="center" indent="1"/>
    </xf>
    <xf numFmtId="4" fontId="1" fillId="0" borderId="19" xfId="0" applyNumberFormat="1" applyFont="1" applyBorder="1" applyAlignment="1">
      <alignment horizontal="right" vertical="center" indent="1"/>
    </xf>
    <xf numFmtId="49" fontId="13" fillId="0" borderId="5" xfId="0" applyNumberFormat="1" applyFont="1" applyBorder="1" applyAlignment="1">
      <alignment horizontal="left" vertical="top"/>
    </xf>
    <xf numFmtId="49" fontId="13" fillId="0" borderId="4" xfId="0" applyNumberFormat="1" applyFont="1" applyBorder="1" applyAlignment="1">
      <alignment horizontal="left" vertical="top"/>
    </xf>
    <xf numFmtId="0" fontId="13" fillId="0" borderId="4" xfId="0" applyFont="1" applyBorder="1" applyAlignment="1">
      <alignment horizontal="left" vertical="top" wrapText="1"/>
    </xf>
    <xf numFmtId="0" fontId="13" fillId="0" borderId="9" xfId="0" applyFont="1" applyBorder="1" applyAlignment="1">
      <alignment horizontal="center"/>
    </xf>
    <xf numFmtId="4" fontId="14" fillId="0" borderId="9" xfId="0" applyNumberFormat="1" applyFont="1" applyBorder="1" applyAlignment="1">
      <alignment horizontal="right" indent="1"/>
    </xf>
    <xf numFmtId="4" fontId="14" fillId="0" borderId="16" xfId="0" applyNumberFormat="1" applyFont="1" applyBorder="1" applyAlignment="1">
      <alignment horizontal="right" indent="1"/>
    </xf>
    <xf numFmtId="49" fontId="13" fillId="0" borderId="6" xfId="0" applyNumberFormat="1" applyFont="1" applyBorder="1" applyAlignment="1">
      <alignment horizontal="left" vertical="top"/>
    </xf>
    <xf numFmtId="0" fontId="13" fillId="0" borderId="11" xfId="0" applyFont="1" applyBorder="1" applyAlignment="1">
      <alignment horizontal="center"/>
    </xf>
    <xf numFmtId="4" fontId="14" fillId="0" borderId="11" xfId="0" applyNumberFormat="1" applyFont="1" applyBorder="1" applyAlignment="1">
      <alignment horizontal="right" indent="1"/>
    </xf>
    <xf numFmtId="4" fontId="14" fillId="0" borderId="17" xfId="0" applyNumberFormat="1" applyFont="1" applyBorder="1" applyAlignment="1">
      <alignment horizontal="right" indent="1"/>
    </xf>
    <xf numFmtId="49" fontId="6" fillId="3" borderId="3" xfId="0" applyNumberFormat="1" applyFont="1" applyFill="1" applyBorder="1" applyAlignment="1">
      <alignment horizontal="left" vertical="center"/>
    </xf>
    <xf numFmtId="4" fontId="6" fillId="0" borderId="23" xfId="0" applyNumberFormat="1" applyFont="1" applyBorder="1" applyAlignment="1">
      <alignment horizontal="right" indent="1"/>
    </xf>
    <xf numFmtId="49" fontId="6" fillId="0" borderId="7" xfId="0" applyNumberFormat="1" applyFont="1" applyBorder="1" applyAlignment="1">
      <alignment horizontal="left" vertical="top"/>
    </xf>
    <xf numFmtId="49" fontId="6" fillId="0" borderId="1" xfId="0" applyNumberFormat="1" applyFont="1" applyBorder="1" applyAlignment="1">
      <alignment horizontal="left" vertical="top"/>
    </xf>
    <xf numFmtId="0" fontId="6" fillId="0" borderId="14" xfId="0" applyFont="1" applyBorder="1" applyAlignment="1">
      <alignment horizontal="left" vertical="top" wrapText="1"/>
    </xf>
    <xf numFmtId="49" fontId="1" fillId="0" borderId="5" xfId="0" applyNumberFormat="1" applyFont="1" applyBorder="1" applyAlignment="1">
      <alignment horizontal="left" vertical="top"/>
    </xf>
    <xf numFmtId="49" fontId="1" fillId="0" borderId="4" xfId="0" applyNumberFormat="1" applyFont="1" applyBorder="1" applyAlignment="1">
      <alignment horizontal="left" vertical="top"/>
    </xf>
    <xf numFmtId="4" fontId="1" fillId="0" borderId="17" xfId="0" applyNumberFormat="1" applyFont="1" applyBorder="1" applyAlignment="1">
      <alignment horizontal="right" vertical="center" indent="1"/>
    </xf>
    <xf numFmtId="0" fontId="18" fillId="0" borderId="15" xfId="0" applyFont="1" applyBorder="1" applyAlignment="1">
      <alignment horizontal="left" vertical="top" wrapText="1"/>
    </xf>
    <xf numFmtId="0" fontId="18" fillId="0" borderId="11" xfId="0" applyFont="1" applyBorder="1" applyAlignment="1">
      <alignment horizontal="center"/>
    </xf>
    <xf numFmtId="4" fontId="18" fillId="0" borderId="11" xfId="0" applyNumberFormat="1" applyFont="1" applyBorder="1" applyAlignment="1">
      <alignment horizontal="right" indent="1"/>
    </xf>
    <xf numFmtId="4" fontId="18" fillId="0" borderId="23" xfId="0" applyNumberFormat="1" applyFont="1" applyBorder="1" applyAlignment="1">
      <alignment horizontal="right" indent="1"/>
    </xf>
    <xf numFmtId="0" fontId="18" fillId="0" borderId="14" xfId="0" applyFont="1" applyBorder="1" applyAlignment="1">
      <alignment vertical="top"/>
    </xf>
    <xf numFmtId="0" fontId="1" fillId="0" borderId="13" xfId="0" applyFont="1" applyBorder="1" applyAlignment="1">
      <alignment horizontal="left" vertical="top" wrapText="1"/>
    </xf>
    <xf numFmtId="4" fontId="1" fillId="0" borderId="9" xfId="0" applyNumberFormat="1" applyFont="1" applyBorder="1" applyAlignment="1">
      <alignment horizontal="right"/>
    </xf>
    <xf numFmtId="4" fontId="1" fillId="0" borderId="16" xfId="0" applyNumberFormat="1" applyFont="1" applyBorder="1" applyAlignment="1">
      <alignment horizontal="right" indent="1"/>
    </xf>
    <xf numFmtId="0" fontId="1" fillId="0" borderId="15" xfId="0" applyFont="1" applyBorder="1"/>
    <xf numFmtId="0" fontId="7" fillId="3" borderId="12" xfId="0" applyFont="1" applyFill="1" applyBorder="1" applyAlignment="1">
      <alignment horizontal="center" vertical="center"/>
    </xf>
    <xf numFmtId="4" fontId="6" fillId="0" borderId="13" xfId="0" applyNumberFormat="1" applyFont="1" applyBorder="1" applyAlignment="1">
      <alignment horizontal="right" indent="1"/>
    </xf>
    <xf numFmtId="0" fontId="7" fillId="0" borderId="15" xfId="0" applyFont="1" applyBorder="1" applyAlignment="1">
      <alignment horizontal="center"/>
    </xf>
    <xf numFmtId="49" fontId="4" fillId="0" borderId="0" xfId="0" applyNumberFormat="1" applyFont="1" applyAlignment="1">
      <alignment horizontal="left" vertical="top"/>
    </xf>
    <xf numFmtId="0" fontId="6" fillId="0" borderId="10" xfId="0" applyFont="1" applyBorder="1" applyAlignment="1">
      <alignment horizontal="center"/>
    </xf>
    <xf numFmtId="0" fontId="6" fillId="0" borderId="15" xfId="0" applyFont="1" applyBorder="1" applyAlignment="1">
      <alignment horizontal="justify" vertical="top" wrapText="1"/>
    </xf>
    <xf numFmtId="0" fontId="7" fillId="3" borderId="12" xfId="0" applyFont="1" applyFill="1" applyBorder="1" applyAlignment="1">
      <alignment horizontal="justify" vertical="center" wrapText="1"/>
    </xf>
    <xf numFmtId="0" fontId="7" fillId="0" borderId="14" xfId="0" applyFont="1" applyBorder="1" applyAlignment="1">
      <alignment horizontal="justify" vertical="top" wrapText="1"/>
    </xf>
    <xf numFmtId="0" fontId="1" fillId="0" borderId="15" xfId="0" applyFont="1" applyBorder="1" applyAlignment="1">
      <alignment horizontal="justify" vertical="top" wrapText="1"/>
    </xf>
    <xf numFmtId="0" fontId="1" fillId="0" borderId="26"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xf>
    <xf numFmtId="0" fontId="7" fillId="0" borderId="9" xfId="0" applyFont="1" applyBorder="1" applyAlignment="1">
      <alignment horizontal="left" vertical="top" wrapText="1"/>
    </xf>
    <xf numFmtId="0" fontId="6" fillId="0" borderId="11" xfId="0" applyFont="1" applyBorder="1" applyAlignment="1">
      <alignment horizontal="left" vertical="top" wrapText="1"/>
    </xf>
    <xf numFmtId="0" fontId="1" fillId="0" borderId="25" xfId="0" applyFont="1" applyBorder="1" applyAlignment="1">
      <alignment horizontal="left" vertical="top" wrapText="1"/>
    </xf>
    <xf numFmtId="0" fontId="1" fillId="0" borderId="15" xfId="0" applyFont="1" applyBorder="1" applyAlignment="1">
      <alignment horizontal="justify" vertical="top"/>
    </xf>
    <xf numFmtId="0" fontId="7" fillId="0" borderId="15" xfId="0" applyFont="1" applyBorder="1" applyAlignment="1">
      <alignment horizontal="justify" vertical="top" wrapText="1"/>
    </xf>
    <xf numFmtId="0" fontId="6" fillId="0" borderId="13" xfId="0" applyFont="1" applyBorder="1" applyAlignment="1">
      <alignment horizontal="justify" vertical="top" wrapText="1"/>
    </xf>
    <xf numFmtId="0" fontId="1" fillId="0" borderId="15" xfId="0" applyFont="1" applyBorder="1" applyAlignment="1">
      <alignment horizontal="right"/>
    </xf>
    <xf numFmtId="0" fontId="10" fillId="0" borderId="15" xfId="0" applyFont="1" applyBorder="1" applyAlignment="1">
      <alignment horizontal="justify" vertical="top"/>
    </xf>
    <xf numFmtId="0" fontId="13" fillId="0" borderId="13" xfId="0" applyFont="1" applyBorder="1" applyAlignment="1">
      <alignment horizontal="justify" vertical="top" wrapText="1"/>
    </xf>
    <xf numFmtId="0" fontId="6" fillId="0" borderId="14" xfId="0" applyFont="1" applyBorder="1" applyAlignment="1">
      <alignment horizontal="justify" vertical="top" wrapText="1"/>
    </xf>
    <xf numFmtId="0" fontId="1" fillId="0" borderId="14" xfId="0" applyFont="1" applyBorder="1" applyAlignment="1">
      <alignment horizontal="right"/>
    </xf>
    <xf numFmtId="0" fontId="1" fillId="0" borderId="14" xfId="0" applyFont="1" applyBorder="1" applyAlignment="1">
      <alignment horizontal="justify" vertical="top"/>
    </xf>
    <xf numFmtId="0" fontId="7" fillId="0" borderId="13" xfId="0" applyFont="1" applyBorder="1" applyAlignment="1">
      <alignment horizontal="justify" vertical="top" wrapText="1"/>
    </xf>
    <xf numFmtId="0" fontId="11" fillId="0" borderId="15" xfId="0" applyFont="1" applyBorder="1" applyAlignment="1">
      <alignment vertical="top" wrapText="1"/>
    </xf>
    <xf numFmtId="0" fontId="1" fillId="0" borderId="14" xfId="0" applyFont="1" applyBorder="1" applyAlignment="1">
      <alignment horizontal="justify" vertical="top" wrapText="1"/>
    </xf>
    <xf numFmtId="49" fontId="4" fillId="0" borderId="5" xfId="0" applyNumberFormat="1" applyFont="1" applyBorder="1" applyAlignment="1">
      <alignment horizontal="left" vertical="top"/>
    </xf>
    <xf numFmtId="49" fontId="4" fillId="0" borderId="4" xfId="0" applyNumberFormat="1" applyFont="1" applyBorder="1" applyAlignment="1">
      <alignment horizontal="left" vertical="top"/>
    </xf>
    <xf numFmtId="0" fontId="4" fillId="0" borderId="4" xfId="0" applyFont="1" applyBorder="1" applyAlignment="1">
      <alignment horizontal="justify" vertical="top" wrapText="1"/>
    </xf>
    <xf numFmtId="49" fontId="1" fillId="0" borderId="0" xfId="0" applyNumberFormat="1" applyFont="1" applyAlignment="1">
      <alignment horizontal="left" vertical="top"/>
    </xf>
    <xf numFmtId="49" fontId="6" fillId="0" borderId="0" xfId="0" applyNumberFormat="1" applyFont="1" applyAlignment="1">
      <alignment horizontal="left" vertical="top"/>
    </xf>
    <xf numFmtId="0" fontId="6" fillId="0" borderId="0" xfId="0" applyFont="1" applyAlignment="1">
      <alignment horizontal="justify" vertical="top" wrapText="1"/>
    </xf>
    <xf numFmtId="0" fontId="7" fillId="0" borderId="6" xfId="0" applyFont="1" applyBorder="1" applyAlignment="1">
      <alignment vertical="center"/>
    </xf>
    <xf numFmtId="0" fontId="7" fillId="0" borderId="17" xfId="0" applyFont="1" applyBorder="1" applyAlignment="1">
      <alignment vertical="center"/>
    </xf>
    <xf numFmtId="0" fontId="1" fillId="0" borderId="0" xfId="0" applyFont="1" applyAlignment="1">
      <alignment horizontal="justify" vertical="top"/>
    </xf>
    <xf numFmtId="0" fontId="1" fillId="0" borderId="0" xfId="0" applyFont="1" applyAlignment="1">
      <alignment vertical="top"/>
    </xf>
    <xf numFmtId="4" fontId="6" fillId="0" borderId="14" xfId="0" applyNumberFormat="1" applyFont="1" applyBorder="1" applyAlignment="1">
      <alignment horizontal="right" indent="1"/>
    </xf>
    <xf numFmtId="0" fontId="1" fillId="0" borderId="17" xfId="0" applyFont="1" applyBorder="1"/>
    <xf numFmtId="0" fontId="6" fillId="0" borderId="0" xfId="0" applyFont="1" applyAlignment="1">
      <alignment horizontal="left" vertical="top" wrapText="1"/>
    </xf>
    <xf numFmtId="4" fontId="1" fillId="0" borderId="0" xfId="0" applyNumberFormat="1" applyFont="1" applyAlignment="1">
      <alignment horizontal="right" indent="1"/>
    </xf>
    <xf numFmtId="49" fontId="6" fillId="0" borderId="0" xfId="0" applyNumberFormat="1" applyFont="1" applyAlignment="1">
      <alignment horizontal="left" vertical="top" wrapText="1"/>
    </xf>
    <xf numFmtId="0" fontId="9" fillId="0" borderId="0" xfId="0" applyFont="1" applyAlignment="1">
      <alignment horizontal="justify" vertical="top" wrapText="1"/>
    </xf>
    <xf numFmtId="0" fontId="1" fillId="0" borderId="0" xfId="0" applyFont="1" applyAlignment="1">
      <alignment horizontal="center" wrapText="1"/>
    </xf>
    <xf numFmtId="49" fontId="7" fillId="2" borderId="5"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7" fillId="2" borderId="4" xfId="0" applyFont="1" applyFill="1" applyBorder="1" applyAlignment="1">
      <alignment horizontal="justify" vertical="center" wrapText="1"/>
    </xf>
    <xf numFmtId="0" fontId="7" fillId="2" borderId="13" xfId="0" applyFont="1" applyFill="1" applyBorder="1" applyAlignment="1">
      <alignment horizontal="left" vertical="top" wrapText="1"/>
    </xf>
    <xf numFmtId="0" fontId="7" fillId="2" borderId="9" xfId="0" applyFont="1" applyFill="1" applyBorder="1" applyAlignment="1">
      <alignment horizontal="center"/>
    </xf>
    <xf numFmtId="4" fontId="7" fillId="2" borderId="9" xfId="0" applyNumberFormat="1" applyFont="1" applyFill="1" applyBorder="1" applyAlignment="1">
      <alignment horizontal="right"/>
    </xf>
    <xf numFmtId="4" fontId="7" fillId="2" borderId="19" xfId="0" applyNumberFormat="1" applyFont="1" applyFill="1" applyBorder="1"/>
    <xf numFmtId="0" fontId="4" fillId="0" borderId="4" xfId="0" applyFont="1" applyBorder="1" applyAlignment="1">
      <alignment horizontal="left" vertical="top" wrapText="1"/>
    </xf>
    <xf numFmtId="0" fontId="4" fillId="0" borderId="4" xfId="0" applyFont="1" applyBorder="1" applyAlignment="1">
      <alignment horizontal="center"/>
    </xf>
    <xf numFmtId="4" fontId="4" fillId="0" borderId="4" xfId="0" applyNumberFormat="1" applyFont="1" applyBorder="1" applyAlignment="1">
      <alignment horizontal="right"/>
    </xf>
    <xf numFmtId="4" fontId="4" fillId="0" borderId="16" xfId="0" applyNumberFormat="1" applyFont="1" applyBorder="1"/>
    <xf numFmtId="4" fontId="4" fillId="0" borderId="17" xfId="0" applyNumberFormat="1" applyFont="1" applyBorder="1"/>
    <xf numFmtId="0" fontId="4" fillId="0" borderId="1" xfId="0" applyFont="1" applyBorder="1" applyAlignment="1">
      <alignment horizontal="left" vertical="top" wrapText="1"/>
    </xf>
    <xf numFmtId="0" fontId="4" fillId="0" borderId="1" xfId="0" applyFont="1" applyBorder="1" applyAlignment="1">
      <alignment horizontal="center"/>
    </xf>
    <xf numFmtId="4" fontId="4" fillId="0" borderId="1" xfId="0" applyNumberFormat="1" applyFont="1" applyBorder="1" applyAlignment="1">
      <alignment horizontal="right"/>
    </xf>
    <xf numFmtId="49" fontId="10" fillId="0" borderId="6" xfId="0" applyNumberFormat="1" applyFont="1" applyBorder="1" applyAlignment="1">
      <alignment horizontal="left" vertical="top"/>
    </xf>
    <xf numFmtId="0" fontId="7" fillId="0" borderId="7" xfId="0" applyFont="1" applyBorder="1" applyAlignment="1">
      <alignment vertical="center"/>
    </xf>
    <xf numFmtId="0" fontId="7" fillId="0" borderId="1" xfId="0" applyFont="1" applyBorder="1" applyAlignment="1">
      <alignment vertical="center"/>
    </xf>
    <xf numFmtId="0" fontId="10" fillId="0" borderId="15" xfId="0" applyFont="1" applyBorder="1" applyAlignment="1">
      <alignment horizontal="justify" vertical="top" wrapText="1"/>
    </xf>
    <xf numFmtId="49" fontId="10" fillId="0" borderId="7" xfId="0" applyNumberFormat="1" applyFont="1" applyBorder="1" applyAlignment="1">
      <alignment horizontal="left" vertical="top"/>
    </xf>
    <xf numFmtId="49" fontId="10" fillId="0" borderId="1" xfId="0" applyNumberFormat="1" applyFont="1" applyBorder="1" applyAlignment="1">
      <alignment horizontal="left" vertical="top"/>
    </xf>
    <xf numFmtId="0" fontId="10" fillId="0" borderId="14" xfId="0" applyFont="1" applyBorder="1" applyAlignment="1">
      <alignment horizontal="justify" vertical="top" wrapText="1"/>
    </xf>
    <xf numFmtId="0" fontId="10" fillId="0" borderId="10" xfId="0" applyFont="1" applyBorder="1" applyAlignment="1">
      <alignment horizontal="center"/>
    </xf>
    <xf numFmtId="4" fontId="10" fillId="0" borderId="10" xfId="0" applyNumberFormat="1" applyFont="1" applyBorder="1" applyAlignment="1">
      <alignment horizontal="right" indent="1"/>
    </xf>
    <xf numFmtId="4" fontId="10" fillId="0" borderId="18" xfId="0" applyNumberFormat="1" applyFont="1" applyBorder="1" applyAlignment="1">
      <alignment horizontal="right" indent="1"/>
    </xf>
    <xf numFmtId="49" fontId="11" fillId="0" borderId="0" xfId="0" applyNumberFormat="1" applyFont="1" applyAlignment="1">
      <alignment horizontal="left" vertical="top"/>
    </xf>
    <xf numFmtId="49" fontId="11" fillId="0" borderId="1" xfId="0" applyNumberFormat="1" applyFont="1" applyBorder="1" applyAlignment="1">
      <alignment horizontal="left" vertical="top"/>
    </xf>
    <xf numFmtId="0" fontId="11" fillId="0" borderId="1" xfId="0" applyFont="1" applyBorder="1" applyAlignment="1">
      <alignment horizontal="justify" vertical="top"/>
    </xf>
    <xf numFmtId="0" fontId="11" fillId="0" borderId="1" xfId="0" applyFont="1" applyBorder="1" applyAlignment="1">
      <alignment vertical="top"/>
    </xf>
    <xf numFmtId="0" fontId="11" fillId="0" borderId="11" xfId="0" applyFont="1" applyBorder="1" applyAlignment="1">
      <alignment horizontal="center"/>
    </xf>
    <xf numFmtId="0" fontId="11" fillId="0" borderId="10" xfId="0" applyFont="1" applyBorder="1" applyAlignment="1">
      <alignment horizontal="center"/>
    </xf>
    <xf numFmtId="4" fontId="11" fillId="0" borderId="11"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0" xfId="0" applyNumberFormat="1" applyFont="1" applyBorder="1" applyAlignment="1">
      <alignment horizontal="right" vertical="center" indent="1"/>
    </xf>
    <xf numFmtId="49" fontId="11" fillId="0" borderId="6" xfId="0" applyNumberFormat="1" applyFont="1" applyBorder="1" applyAlignment="1">
      <alignment horizontal="left" vertical="top"/>
    </xf>
    <xf numFmtId="0" fontId="11" fillId="0" borderId="11" xfId="0" applyFont="1" applyBorder="1" applyAlignment="1">
      <alignment vertical="top"/>
    </xf>
    <xf numFmtId="0" fontId="11" fillId="0" borderId="15" xfId="0" applyFont="1" applyBorder="1" applyAlignment="1">
      <alignment horizontal="justify" vertical="top" wrapText="1"/>
    </xf>
    <xf numFmtId="0" fontId="11" fillId="0" borderId="11" xfId="0" applyFont="1" applyBorder="1"/>
    <xf numFmtId="0" fontId="11" fillId="0" borderId="15" xfId="0" applyFont="1" applyBorder="1" applyAlignment="1">
      <alignment horizontal="left" vertical="top" wrapText="1"/>
    </xf>
    <xf numFmtId="4" fontId="11" fillId="0" borderId="11" xfId="0" applyNumberFormat="1" applyFont="1" applyBorder="1" applyAlignment="1">
      <alignment horizontal="right"/>
    </xf>
    <xf numFmtId="4" fontId="11" fillId="0" borderId="17" xfId="0" applyNumberFormat="1" applyFont="1" applyBorder="1"/>
    <xf numFmtId="49" fontId="11" fillId="0" borderId="6" xfId="0" applyNumberFormat="1" applyFont="1" applyBorder="1" applyAlignment="1">
      <alignment horizontal="center" vertical="top"/>
    </xf>
    <xf numFmtId="49" fontId="11" fillId="0" borderId="1" xfId="0" applyNumberFormat="1" applyFont="1" applyBorder="1" applyAlignment="1">
      <alignment horizontal="center" vertical="top"/>
    </xf>
    <xf numFmtId="0" fontId="11" fillId="0" borderId="14" xfId="0" applyFont="1" applyBorder="1" applyAlignment="1">
      <alignment horizontal="left" vertical="top" wrapText="1"/>
    </xf>
    <xf numFmtId="4" fontId="11" fillId="0" borderId="18" xfId="0" applyNumberFormat="1" applyFont="1" applyBorder="1"/>
    <xf numFmtId="0" fontId="11" fillId="0" borderId="15" xfId="0" applyFont="1" applyBorder="1" applyAlignment="1">
      <alignment vertical="top"/>
    </xf>
    <xf numFmtId="0" fontId="11" fillId="0" borderId="15" xfId="0" applyFont="1" applyBorder="1" applyAlignment="1">
      <alignment horizontal="center"/>
    </xf>
    <xf numFmtId="4" fontId="11" fillId="0" borderId="17" xfId="0" applyNumberFormat="1" applyFont="1" applyBorder="1" applyAlignment="1">
      <alignment horizontal="right" vertical="center" indent="1"/>
    </xf>
    <xf numFmtId="49" fontId="11" fillId="0" borderId="7" xfId="0" applyNumberFormat="1" applyFont="1" applyBorder="1" applyAlignment="1">
      <alignment horizontal="left" vertical="top"/>
    </xf>
    <xf numFmtId="0" fontId="11" fillId="0" borderId="10" xfId="0" applyFont="1" applyBorder="1" applyAlignment="1">
      <alignment vertical="top"/>
    </xf>
    <xf numFmtId="4" fontId="11" fillId="0" borderId="18" xfId="0" applyNumberFormat="1" applyFont="1" applyBorder="1" applyAlignment="1">
      <alignment horizontal="right" vertical="center" indent="1"/>
    </xf>
    <xf numFmtId="4" fontId="11" fillId="0" borderId="14" xfId="0" applyNumberFormat="1" applyFont="1" applyBorder="1" applyAlignment="1">
      <alignment horizontal="right"/>
    </xf>
    <xf numFmtId="4" fontId="11" fillId="0" borderId="15" xfId="0" applyNumberFormat="1" applyFont="1" applyBorder="1" applyAlignment="1">
      <alignment horizontal="right"/>
    </xf>
    <xf numFmtId="0" fontId="11" fillId="0" borderId="15" xfId="0" applyFont="1" applyBorder="1" applyAlignment="1">
      <alignment horizontal="justify" vertical="top"/>
    </xf>
    <xf numFmtId="0" fontId="1" fillId="0" borderId="6" xfId="0" applyFont="1" applyBorder="1"/>
    <xf numFmtId="4" fontId="11" fillId="0" borderId="11" xfId="0" applyNumberFormat="1" applyFont="1" applyBorder="1" applyAlignment="1">
      <alignment horizontal="right" indent="1"/>
    </xf>
    <xf numFmtId="0" fontId="11" fillId="0" borderId="14" xfId="0" applyFont="1" applyBorder="1" applyAlignment="1">
      <alignment horizontal="justify" vertical="top"/>
    </xf>
    <xf numFmtId="0" fontId="11" fillId="0" borderId="15" xfId="0" applyFont="1" applyBorder="1" applyAlignment="1">
      <alignment vertical="center" wrapText="1"/>
    </xf>
    <xf numFmtId="0" fontId="22" fillId="0" borderId="17" xfId="0" applyFont="1" applyBorder="1" applyAlignment="1">
      <alignment vertical="center"/>
    </xf>
    <xf numFmtId="0" fontId="22" fillId="0" borderId="18" xfId="0" applyFont="1" applyBorder="1" applyAlignment="1">
      <alignment vertical="center"/>
    </xf>
    <xf numFmtId="49" fontId="4" fillId="0" borderId="6" xfId="0" applyNumberFormat="1" applyFont="1" applyBorder="1" applyAlignment="1">
      <alignment horizontal="left" vertical="top" wrapText="1"/>
    </xf>
    <xf numFmtId="4" fontId="4" fillId="0" borderId="17" xfId="0" applyNumberFormat="1" applyFont="1" applyBorder="1" applyAlignment="1">
      <alignment wrapText="1"/>
    </xf>
    <xf numFmtId="0" fontId="4" fillId="0" borderId="0" xfId="0" applyFont="1" applyAlignment="1">
      <alignment wrapText="1"/>
    </xf>
    <xf numFmtId="4" fontId="7" fillId="3" borderId="8" xfId="0" applyNumberFormat="1" applyFont="1" applyFill="1" applyBorder="1" applyAlignment="1">
      <alignment horizontal="right"/>
    </xf>
    <xf numFmtId="4" fontId="7" fillId="3" borderId="21" xfId="0" applyNumberFormat="1" applyFont="1" applyFill="1" applyBorder="1"/>
    <xf numFmtId="0" fontId="6" fillId="0" borderId="0" xfId="0" applyFont="1" applyAlignment="1">
      <alignment vertical="center"/>
    </xf>
    <xf numFmtId="0" fontId="11" fillId="0" borderId="0" xfId="0" applyFont="1" applyAlignment="1">
      <alignment horizontal="right"/>
    </xf>
    <xf numFmtId="0" fontId="1" fillId="0" borderId="0" xfId="0" applyFont="1" applyAlignment="1">
      <alignment horizontal="right"/>
    </xf>
    <xf numFmtId="0" fontId="11" fillId="0" borderId="6" xfId="0" applyFont="1" applyBorder="1"/>
    <xf numFmtId="0" fontId="11" fillId="0" borderId="14" xfId="0" applyFont="1" applyBorder="1" applyAlignment="1">
      <alignment horizontal="justify" vertical="top" wrapText="1"/>
    </xf>
    <xf numFmtId="49" fontId="11" fillId="0" borderId="0" xfId="0" applyNumberFormat="1" applyFont="1" applyAlignment="1">
      <alignment horizontal="center" vertical="top"/>
    </xf>
    <xf numFmtId="0" fontId="11" fillId="0" borderId="15" xfId="1" applyFont="1" applyBorder="1" applyAlignment="1">
      <alignment horizontal="justify" vertical="justify" wrapText="1"/>
    </xf>
    <xf numFmtId="0" fontId="11" fillId="0" borderId="7" xfId="0" applyFont="1" applyBorder="1"/>
    <xf numFmtId="49" fontId="13" fillId="0" borderId="7" xfId="0" applyNumberFormat="1" applyFont="1" applyBorder="1" applyAlignment="1">
      <alignment horizontal="left" vertical="top"/>
    </xf>
    <xf numFmtId="49" fontId="13" fillId="0" borderId="1" xfId="0" applyNumberFormat="1" applyFont="1" applyBorder="1" applyAlignment="1">
      <alignment horizontal="left" vertical="top"/>
    </xf>
    <xf numFmtId="0" fontId="13" fillId="0" borderId="1" xfId="0" applyFont="1" applyBorder="1" applyAlignment="1">
      <alignment horizontal="left" vertical="top" wrapText="1"/>
    </xf>
    <xf numFmtId="0" fontId="13" fillId="0" borderId="10" xfId="0" applyFont="1" applyBorder="1" applyAlignment="1">
      <alignment horizontal="center"/>
    </xf>
    <xf numFmtId="4" fontId="14" fillId="0" borderId="10" xfId="0" applyNumberFormat="1" applyFont="1" applyBorder="1" applyAlignment="1">
      <alignment horizontal="right" indent="1"/>
    </xf>
    <xf numFmtId="4" fontId="14" fillId="0" borderId="18" xfId="0" applyNumberFormat="1" applyFont="1" applyBorder="1" applyAlignment="1">
      <alignment horizontal="right" indent="1"/>
    </xf>
    <xf numFmtId="4" fontId="7" fillId="2" borderId="9" xfId="0" applyNumberFormat="1" applyFont="1" applyFill="1" applyBorder="1" applyAlignment="1">
      <alignment horizontal="center"/>
    </xf>
    <xf numFmtId="4" fontId="4" fillId="0" borderId="4" xfId="0" applyNumberFormat="1" applyFont="1" applyBorder="1" applyAlignment="1">
      <alignment horizontal="center"/>
    </xf>
    <xf numFmtId="4" fontId="4" fillId="0" borderId="1" xfId="0" applyNumberFormat="1" applyFont="1" applyBorder="1" applyAlignment="1">
      <alignment horizontal="center"/>
    </xf>
    <xf numFmtId="4" fontId="7" fillId="3" borderId="8" xfId="0" applyNumberFormat="1" applyFont="1" applyFill="1" applyBorder="1" applyAlignment="1">
      <alignment horizontal="center"/>
    </xf>
    <xf numFmtId="4" fontId="1" fillId="0" borderId="11" xfId="0" applyNumberFormat="1" applyFont="1" applyBorder="1" applyAlignment="1">
      <alignment horizontal="center"/>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xf>
    <xf numFmtId="0" fontId="22" fillId="0" borderId="0" xfId="0" applyFont="1" applyAlignment="1">
      <alignment horizontal="center" vertical="center"/>
    </xf>
    <xf numFmtId="4" fontId="4" fillId="0" borderId="11" xfId="0" applyNumberFormat="1" applyFont="1" applyBorder="1" applyAlignment="1">
      <alignment horizontal="center"/>
    </xf>
    <xf numFmtId="4" fontId="7" fillId="3" borderId="10" xfId="0" applyNumberFormat="1" applyFont="1" applyFill="1" applyBorder="1" applyAlignment="1">
      <alignment horizontal="center" vertical="center"/>
    </xf>
    <xf numFmtId="4" fontId="4" fillId="0" borderId="10" xfId="0" applyNumberFormat="1" applyFont="1" applyBorder="1" applyAlignment="1">
      <alignment horizontal="center"/>
    </xf>
    <xf numFmtId="4" fontId="1" fillId="0" borderId="9" xfId="0" applyNumberFormat="1" applyFont="1" applyBorder="1" applyAlignment="1">
      <alignment horizontal="center"/>
    </xf>
    <xf numFmtId="4" fontId="1" fillId="0" borderId="11" xfId="0" applyNumberFormat="1" applyFont="1" applyBorder="1" applyAlignment="1">
      <alignment horizontal="center" vertical="center"/>
    </xf>
    <xf numFmtId="4" fontId="1" fillId="0" borderId="9" xfId="0" applyNumberFormat="1" applyFont="1" applyBorder="1" applyAlignment="1">
      <alignment horizontal="center" vertical="center"/>
    </xf>
    <xf numFmtId="4" fontId="7" fillId="3" borderId="8" xfId="0" applyNumberFormat="1" applyFont="1" applyFill="1" applyBorder="1" applyAlignment="1">
      <alignment horizontal="center" vertical="center"/>
    </xf>
    <xf numFmtId="4" fontId="7" fillId="0" borderId="9" xfId="0" applyNumberFormat="1" applyFont="1" applyBorder="1" applyAlignment="1">
      <alignment horizontal="center" vertical="center"/>
    </xf>
    <xf numFmtId="4" fontId="18" fillId="0" borderId="11" xfId="0" applyNumberFormat="1" applyFont="1" applyBorder="1" applyAlignment="1">
      <alignment horizontal="center"/>
    </xf>
    <xf numFmtId="4" fontId="11" fillId="0" borderId="15" xfId="0" applyNumberFormat="1" applyFont="1" applyBorder="1" applyAlignment="1">
      <alignment horizontal="center"/>
    </xf>
    <xf numFmtId="4" fontId="11" fillId="0" borderId="14" xfId="0" applyNumberFormat="1" applyFont="1" applyBorder="1" applyAlignment="1">
      <alignment horizontal="center"/>
    </xf>
    <xf numFmtId="4" fontId="11" fillId="0" borderId="11" xfId="0" applyNumberFormat="1" applyFont="1" applyBorder="1" applyAlignment="1">
      <alignment horizontal="center" vertical="center"/>
    </xf>
    <xf numFmtId="4" fontId="11" fillId="0" borderId="10" xfId="0" applyNumberFormat="1" applyFont="1" applyBorder="1" applyAlignment="1">
      <alignment horizontal="center" vertical="center"/>
    </xf>
    <xf numFmtId="4" fontId="11" fillId="0" borderId="11" xfId="0" applyNumberFormat="1" applyFont="1" applyBorder="1" applyAlignment="1">
      <alignment horizontal="center"/>
    </xf>
    <xf numFmtId="4" fontId="11" fillId="0" borderId="10" xfId="0" applyNumberFormat="1" applyFont="1" applyBorder="1" applyAlignment="1">
      <alignment horizontal="center"/>
    </xf>
    <xf numFmtId="4" fontId="6" fillId="0" borderId="10" xfId="0" applyNumberFormat="1" applyFont="1" applyBorder="1" applyAlignment="1">
      <alignment horizontal="center"/>
    </xf>
    <xf numFmtId="4" fontId="7" fillId="0" borderId="10" xfId="0" applyNumberFormat="1" applyFont="1" applyBorder="1" applyAlignment="1">
      <alignment horizontal="center"/>
    </xf>
    <xf numFmtId="4" fontId="7" fillId="0" borderId="9" xfId="0" applyNumberFormat="1" applyFont="1" applyBorder="1" applyAlignment="1">
      <alignment horizontal="center"/>
    </xf>
    <xf numFmtId="4" fontId="13" fillId="0" borderId="9" xfId="0" applyNumberFormat="1" applyFont="1" applyBorder="1" applyAlignment="1">
      <alignment horizontal="center"/>
    </xf>
    <xf numFmtId="4" fontId="7" fillId="0" borderId="11" xfId="0" applyNumberFormat="1" applyFont="1" applyBorder="1" applyAlignment="1">
      <alignment horizontal="center"/>
    </xf>
    <xf numFmtId="4" fontId="13" fillId="0" borderId="11" xfId="0" applyNumberFormat="1" applyFont="1" applyBorder="1" applyAlignment="1">
      <alignment horizontal="center"/>
    </xf>
    <xf numFmtId="4" fontId="13" fillId="0" borderId="10" xfId="0" applyNumberFormat="1" applyFont="1" applyBorder="1" applyAlignment="1">
      <alignment horizontal="center"/>
    </xf>
    <xf numFmtId="4" fontId="1" fillId="0" borderId="0" xfId="0" applyNumberFormat="1" applyFont="1" applyAlignment="1">
      <alignment horizontal="center"/>
    </xf>
    <xf numFmtId="4" fontId="7" fillId="3" borderId="12" xfId="0" applyNumberFormat="1" applyFont="1" applyFill="1" applyBorder="1" applyAlignment="1">
      <alignment horizontal="center" vertical="center"/>
    </xf>
    <xf numFmtId="4" fontId="7" fillId="0" borderId="4" xfId="0" applyNumberFormat="1" applyFont="1" applyBorder="1" applyAlignment="1">
      <alignment horizontal="center"/>
    </xf>
    <xf numFmtId="4" fontId="7" fillId="0" borderId="0" xfId="0" applyNumberFormat="1" applyFont="1" applyAlignment="1">
      <alignment horizontal="center"/>
    </xf>
    <xf numFmtId="4" fontId="7" fillId="0" borderId="1" xfId="0" applyNumberFormat="1" applyFont="1" applyBorder="1" applyAlignment="1">
      <alignment horizontal="center"/>
    </xf>
    <xf numFmtId="4" fontId="1" fillId="0" borderId="0" xfId="0" applyNumberFormat="1" applyFont="1" applyAlignment="1">
      <alignment horizontal="center" wrapText="1"/>
    </xf>
    <xf numFmtId="4" fontId="7" fillId="3" borderId="3"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4" xfId="0" applyNumberFormat="1" applyFont="1" applyBorder="1" applyAlignment="1">
      <alignment horizontal="center"/>
    </xf>
    <xf numFmtId="0" fontId="6" fillId="0" borderId="11" xfId="0" applyFont="1" applyBorder="1" applyAlignment="1">
      <alignment horizontal="center"/>
    </xf>
    <xf numFmtId="4" fontId="6" fillId="0" borderId="11" xfId="0" applyNumberFormat="1" applyFont="1" applyBorder="1" applyAlignment="1">
      <alignment horizontal="center" vertical="center"/>
    </xf>
    <xf numFmtId="4" fontId="6" fillId="0" borderId="17" xfId="0" applyNumberFormat="1" applyFont="1" applyBorder="1" applyAlignment="1">
      <alignment horizontal="right" vertical="center" indent="1"/>
    </xf>
    <xf numFmtId="0" fontId="6" fillId="0" borderId="0" xfId="0" applyFont="1"/>
    <xf numFmtId="0" fontId="11" fillId="0" borderId="0" xfId="0" applyFont="1" applyAlignment="1">
      <alignment horizontal="justify" vertical="top"/>
    </xf>
    <xf numFmtId="0" fontId="6" fillId="0" borderId="0" xfId="0" applyFont="1" applyAlignment="1">
      <alignment horizontal="justify" vertical="top"/>
    </xf>
    <xf numFmtId="0" fontId="6" fillId="0" borderId="11" xfId="0" applyFont="1" applyBorder="1" applyAlignment="1">
      <alignment vertical="top"/>
    </xf>
    <xf numFmtId="4" fontId="6" fillId="0" borderId="15" xfId="0" applyNumberFormat="1" applyFont="1" applyBorder="1" applyAlignment="1">
      <alignment horizontal="right" vertical="center" indent="1"/>
    </xf>
    <xf numFmtId="4" fontId="13" fillId="0" borderId="11" xfId="0" applyNumberFormat="1" applyFont="1" applyBorder="1" applyAlignment="1">
      <alignment horizontal="right" indent="1"/>
    </xf>
    <xf numFmtId="4" fontId="1" fillId="0" borderId="10" xfId="0" applyNumberFormat="1" applyFont="1" applyBorder="1" applyAlignment="1">
      <alignment horizontal="right"/>
    </xf>
    <xf numFmtId="4" fontId="1" fillId="0" borderId="15" xfId="0" applyNumberFormat="1" applyFont="1" applyBorder="1" applyAlignment="1">
      <alignment horizontal="right" vertical="center" indent="1"/>
    </xf>
    <xf numFmtId="0" fontId="22" fillId="0" borderId="11" xfId="0" applyFont="1" applyBorder="1" applyAlignment="1">
      <alignment vertical="center"/>
    </xf>
    <xf numFmtId="0" fontId="22" fillId="0" borderId="11" xfId="0" applyFont="1" applyBorder="1" applyAlignment="1">
      <alignment horizontal="center" vertical="center"/>
    </xf>
    <xf numFmtId="0" fontId="6" fillId="0" borderId="5" xfId="0" applyFont="1" applyBorder="1" applyAlignment="1">
      <alignment vertical="center"/>
    </xf>
    <xf numFmtId="0" fontId="4" fillId="0" borderId="4" xfId="0" applyFont="1" applyBorder="1" applyAlignment="1">
      <alignment vertical="center"/>
    </xf>
    <xf numFmtId="4" fontId="1" fillId="0" borderId="15" xfId="0" applyNumberFormat="1" applyFont="1" applyBorder="1" applyAlignment="1">
      <alignment horizontal="center" vertical="center"/>
    </xf>
    <xf numFmtId="4" fontId="1" fillId="0" borderId="14" xfId="0" applyNumberFormat="1" applyFont="1" applyBorder="1" applyAlignment="1">
      <alignment horizontal="center" vertical="center"/>
    </xf>
    <xf numFmtId="4" fontId="1" fillId="0" borderId="14" xfId="0" applyNumberFormat="1" applyFont="1" applyBorder="1" applyAlignment="1">
      <alignment horizontal="right" vertical="center" indent="1"/>
    </xf>
    <xf numFmtId="0" fontId="11" fillId="0" borderId="15" xfId="1" applyFont="1" applyBorder="1" applyAlignment="1">
      <alignment horizontal="justify" vertical="center" wrapText="1"/>
    </xf>
    <xf numFmtId="49" fontId="11" fillId="0" borderId="15" xfId="0" applyNumberFormat="1" applyFont="1" applyBorder="1" applyAlignment="1">
      <alignment horizontal="justify" vertical="center" wrapText="1"/>
    </xf>
    <xf numFmtId="0" fontId="12" fillId="0" borderId="0" xfId="0" applyFont="1" applyAlignment="1">
      <alignment horizontal="justify" vertical="top" wrapText="1"/>
    </xf>
    <xf numFmtId="0" fontId="4" fillId="0" borderId="0" xfId="0" applyFont="1" applyAlignment="1">
      <alignment horizontal="left" vertical="top" wrapText="1"/>
    </xf>
    <xf numFmtId="0" fontId="4" fillId="0" borderId="0" xfId="0" applyFont="1" applyAlignment="1">
      <alignment horizontal="center"/>
    </xf>
    <xf numFmtId="4" fontId="4" fillId="0" borderId="0" xfId="0" applyNumberFormat="1" applyFont="1" applyAlignment="1">
      <alignment horizontal="center"/>
    </xf>
    <xf numFmtId="4" fontId="4" fillId="0" borderId="0" xfId="0" applyNumberFormat="1" applyFont="1" applyAlignment="1">
      <alignment horizontal="right"/>
    </xf>
    <xf numFmtId="0" fontId="15" fillId="0" borderId="0" xfId="0" applyFont="1" applyAlignment="1">
      <alignment horizontal="left" vertical="top" wrapText="1"/>
    </xf>
    <xf numFmtId="0" fontId="15" fillId="0" borderId="0" xfId="0" applyFont="1" applyAlignment="1">
      <alignment horizontal="center" vertical="top" wrapText="1"/>
    </xf>
    <xf numFmtId="49" fontId="4" fillId="0" borderId="0" xfId="0" applyNumberFormat="1" applyFont="1" applyAlignment="1">
      <alignment horizontal="left" vertical="top" wrapText="1"/>
    </xf>
    <xf numFmtId="4" fontId="4" fillId="0" borderId="18" xfId="0" applyNumberFormat="1" applyFont="1" applyBorder="1"/>
    <xf numFmtId="0" fontId="10" fillId="0" borderId="10" xfId="0" applyFont="1" applyBorder="1" applyAlignment="1">
      <alignment horizontal="left" vertical="top" wrapText="1"/>
    </xf>
    <xf numFmtId="4" fontId="10" fillId="0" borderId="14" xfId="0" applyNumberFormat="1" applyFont="1" applyBorder="1" applyAlignment="1">
      <alignment horizontal="center"/>
    </xf>
    <xf numFmtId="0" fontId="7" fillId="0" borderId="13" xfId="0" applyFont="1" applyBorder="1" applyAlignment="1">
      <alignment horizontal="center"/>
    </xf>
    <xf numFmtId="0" fontId="1" fillId="0" borderId="9" xfId="0" applyFont="1" applyBorder="1" applyAlignment="1">
      <alignment vertical="top"/>
    </xf>
    <xf numFmtId="0" fontId="1" fillId="0" borderId="11" xfId="0" applyFont="1" applyBorder="1"/>
    <xf numFmtId="0" fontId="1" fillId="0" borderId="10" xfId="0" applyFont="1" applyBorder="1"/>
    <xf numFmtId="0" fontId="7" fillId="0" borderId="11"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horizontal="center" vertical="center"/>
    </xf>
    <xf numFmtId="0" fontId="22" fillId="0" borderId="10" xfId="0" applyFont="1" applyBorder="1" applyAlignment="1">
      <alignment horizontal="center" vertical="center"/>
    </xf>
    <xf numFmtId="0" fontId="23" fillId="0" borderId="10" xfId="0" applyFont="1" applyBorder="1" applyAlignment="1">
      <alignment vertical="center"/>
    </xf>
    <xf numFmtId="0" fontId="23" fillId="0" borderId="11" xfId="0" applyFont="1" applyBorder="1" applyAlignment="1">
      <alignment vertical="center"/>
    </xf>
    <xf numFmtId="0" fontId="22" fillId="0" borderId="9" xfId="0" applyFont="1" applyBorder="1" applyAlignment="1">
      <alignment vertical="center"/>
    </xf>
    <xf numFmtId="0" fontId="23" fillId="0" borderId="27" xfId="0" applyFont="1" applyBorder="1" applyAlignment="1">
      <alignment vertical="center"/>
    </xf>
    <xf numFmtId="0" fontId="22" fillId="0" borderId="19" xfId="0" applyFont="1" applyBorder="1" applyAlignment="1">
      <alignment vertical="center"/>
    </xf>
    <xf numFmtId="0" fontId="7" fillId="0" borderId="13"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5" xfId="0" applyFont="1" applyBorder="1" applyAlignment="1">
      <alignment horizontal="right" vertical="top" wrapText="1"/>
    </xf>
    <xf numFmtId="0" fontId="1" fillId="0" borderId="14" xfId="0" applyFont="1" applyBorder="1" applyAlignment="1">
      <alignment horizontal="right" vertical="top" wrapText="1"/>
    </xf>
    <xf numFmtId="0" fontId="7" fillId="0" borderId="10" xfId="0" applyFont="1" applyBorder="1" applyAlignment="1">
      <alignment vertical="center"/>
    </xf>
    <xf numFmtId="0" fontId="1" fillId="0" borderId="10" xfId="0" applyFont="1" applyBorder="1" applyAlignment="1">
      <alignment vertical="top"/>
    </xf>
    <xf numFmtId="0" fontId="7" fillId="3" borderId="10" xfId="0" applyFont="1" applyFill="1" applyBorder="1" applyAlignment="1">
      <alignment horizontal="left" vertical="center" wrapText="1"/>
    </xf>
    <xf numFmtId="0" fontId="4" fillId="0" borderId="11" xfId="0" applyFont="1" applyBorder="1" applyAlignment="1">
      <alignment horizontal="left" vertical="top" wrapText="1"/>
    </xf>
    <xf numFmtId="0" fontId="1" fillId="0" borderId="13" xfId="0" applyFont="1" applyBorder="1" applyAlignment="1">
      <alignment horizontal="justify" vertical="top" wrapText="1"/>
    </xf>
    <xf numFmtId="4" fontId="22" fillId="0" borderId="11" xfId="0" applyNumberFormat="1" applyFont="1" applyBorder="1" applyAlignment="1">
      <alignment horizontal="right" indent="1"/>
    </xf>
    <xf numFmtId="4" fontId="16" fillId="0" borderId="17" xfId="0" applyNumberFormat="1" applyFont="1" applyBorder="1" applyAlignment="1">
      <alignment horizontal="right" vertical="center" indent="1"/>
    </xf>
    <xf numFmtId="0" fontId="10" fillId="0" borderId="15" xfId="0" applyFont="1" applyBorder="1" applyAlignment="1">
      <alignment horizontal="left"/>
    </xf>
    <xf numFmtId="0" fontId="11" fillId="0" borderId="15" xfId="0" applyFont="1" applyBorder="1" applyAlignment="1">
      <alignment horizontal="left" vertical="center" wrapText="1"/>
    </xf>
    <xf numFmtId="0" fontId="11" fillId="0" borderId="15" xfId="0" applyFont="1" applyBorder="1"/>
    <xf numFmtId="0" fontId="1" fillId="0" borderId="10" xfId="0" applyFon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horizontal="center" vertical="center"/>
    </xf>
    <xf numFmtId="0" fontId="11" fillId="0" borderId="10" xfId="0" applyFont="1" applyBorder="1" applyAlignment="1">
      <alignment vertical="center"/>
    </xf>
    <xf numFmtId="4" fontId="25" fillId="0" borderId="11" xfId="0" applyNumberFormat="1" applyFont="1" applyBorder="1" applyAlignment="1">
      <alignment horizontal="right" indent="1"/>
    </xf>
    <xf numFmtId="4" fontId="25" fillId="0" borderId="10" xfId="0" applyNumberFormat="1" applyFont="1" applyBorder="1" applyAlignment="1">
      <alignment horizontal="right" indent="1"/>
    </xf>
    <xf numFmtId="4" fontId="25" fillId="0" borderId="11" xfId="0" applyNumberFormat="1" applyFont="1" applyBorder="1" applyAlignment="1">
      <alignment horizontal="center"/>
    </xf>
    <xf numFmtId="4" fontId="25" fillId="0" borderId="10" xfId="0" applyNumberFormat="1"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4" fontId="16" fillId="0" borderId="18" xfId="0" applyNumberFormat="1" applyFont="1" applyBorder="1" applyAlignment="1">
      <alignment horizontal="right" vertical="center" indent="1"/>
    </xf>
    <xf numFmtId="0" fontId="11" fillId="0" borderId="0" xfId="0" applyFont="1" applyAlignment="1">
      <alignment vertical="top"/>
    </xf>
    <xf numFmtId="0" fontId="11" fillId="0" borderId="11" xfId="0" applyFont="1" applyBorder="1" applyAlignment="1">
      <alignment horizontal="left" vertical="top" wrapText="1"/>
    </xf>
    <xf numFmtId="0" fontId="11" fillId="0" borderId="15" xfId="0" applyFont="1" applyBorder="1" applyAlignment="1">
      <alignment horizontal="justify" vertical="justify" wrapText="1"/>
    </xf>
    <xf numFmtId="0" fontId="1" fillId="0" borderId="15" xfId="0" applyFont="1" applyBorder="1" applyAlignment="1">
      <alignment horizontal="right" vertical="top"/>
    </xf>
    <xf numFmtId="0" fontId="1" fillId="0" borderId="10" xfId="0" applyFont="1" applyBorder="1" applyAlignment="1">
      <alignment horizontal="left" vertical="top" wrapText="1"/>
    </xf>
    <xf numFmtId="0" fontId="6" fillId="0" borderId="28" xfId="0" applyFont="1" applyBorder="1" applyAlignment="1">
      <alignment horizontal="left" vertical="top" wrapText="1"/>
    </xf>
    <xf numFmtId="0" fontId="1" fillId="0" borderId="28" xfId="0" applyFont="1" applyBorder="1" applyAlignment="1">
      <alignment horizontal="center"/>
    </xf>
    <xf numFmtId="4" fontId="1" fillId="0" borderId="28" xfId="0" applyNumberFormat="1" applyFont="1" applyBorder="1" applyAlignment="1">
      <alignment horizontal="center"/>
    </xf>
    <xf numFmtId="4" fontId="1" fillId="0" borderId="28" xfId="0" applyNumberFormat="1" applyFont="1" applyBorder="1" applyAlignment="1">
      <alignment horizontal="right" indent="1"/>
    </xf>
    <xf numFmtId="0" fontId="11" fillId="0" borderId="14" xfId="0" applyFont="1" applyBorder="1" applyAlignment="1">
      <alignment horizontal="center"/>
    </xf>
    <xf numFmtId="0" fontId="11" fillId="0" borderId="0" xfId="0" applyFont="1" applyAlignment="1">
      <alignment horizontal="left" vertical="top" wrapText="1"/>
    </xf>
    <xf numFmtId="0" fontId="11" fillId="0" borderId="14" xfId="1" applyFont="1" applyBorder="1" applyAlignment="1">
      <alignment horizontal="justify" vertical="justify" wrapText="1"/>
    </xf>
    <xf numFmtId="4" fontId="11" fillId="0" borderId="10" xfId="0" applyNumberFormat="1" applyFont="1" applyBorder="1" applyAlignment="1">
      <alignment horizontal="right" indent="1"/>
    </xf>
    <xf numFmtId="0" fontId="11" fillId="0" borderId="14" xfId="0" applyFont="1" applyBorder="1" applyAlignment="1">
      <alignment horizontal="left" vertical="center" wrapText="1"/>
    </xf>
    <xf numFmtId="0" fontId="11" fillId="0" borderId="14" xfId="0" applyFont="1" applyBorder="1"/>
    <xf numFmtId="0" fontId="11" fillId="0" borderId="1" xfId="0" applyFont="1" applyBorder="1" applyAlignment="1">
      <alignment horizontal="center" vertical="center"/>
    </xf>
    <xf numFmtId="49" fontId="11" fillId="0" borderId="15" xfId="0" applyNumberFormat="1" applyFont="1" applyBorder="1" applyAlignment="1">
      <alignment horizontal="justify" vertical="justify" wrapText="1"/>
    </xf>
    <xf numFmtId="49" fontId="11" fillId="0" borderId="14" xfId="0" applyNumberFormat="1" applyFont="1" applyBorder="1" applyAlignment="1">
      <alignment horizontal="justify" vertical="justify" wrapText="1"/>
    </xf>
    <xf numFmtId="49" fontId="13" fillId="0" borderId="0" xfId="0" applyNumberFormat="1" applyFont="1" applyAlignment="1">
      <alignment horizontal="left" vertical="top"/>
    </xf>
    <xf numFmtId="0" fontId="13" fillId="0" borderId="0" xfId="0" applyFont="1" applyAlignment="1">
      <alignment horizontal="left" vertical="top" wrapText="1"/>
    </xf>
    <xf numFmtId="0" fontId="13" fillId="0" borderId="14" xfId="0" applyFont="1" applyBorder="1" applyAlignment="1">
      <alignment horizontal="justify" vertical="top" wrapText="1"/>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13" xfId="0" applyFont="1" applyBorder="1" applyAlignment="1">
      <alignment horizontal="left" vertical="center" wrapText="1"/>
    </xf>
    <xf numFmtId="0" fontId="11" fillId="0" borderId="13" xfId="0" applyFont="1" applyBorder="1"/>
    <xf numFmtId="0" fontId="11" fillId="0" borderId="4" xfId="0" applyFont="1" applyBorder="1" applyAlignment="1">
      <alignment horizontal="center" vertical="center"/>
    </xf>
    <xf numFmtId="4" fontId="1" fillId="0" borderId="16" xfId="0" applyNumberFormat="1" applyFont="1" applyBorder="1" applyAlignment="1">
      <alignment horizontal="right" vertical="center" indent="1"/>
    </xf>
    <xf numFmtId="49" fontId="7" fillId="0" borderId="20" xfId="0" applyNumberFormat="1" applyFont="1" applyBorder="1" applyAlignment="1">
      <alignment horizontal="left" vertical="top"/>
    </xf>
    <xf numFmtId="49" fontId="7" fillId="0" borderId="3" xfId="0" applyNumberFormat="1" applyFont="1" applyBorder="1" applyAlignment="1">
      <alignment horizontal="left" vertical="top"/>
    </xf>
    <xf numFmtId="0" fontId="7" fillId="0" borderId="12" xfId="0" applyFont="1" applyBorder="1" applyAlignment="1">
      <alignment horizontal="justify" vertical="top" wrapText="1"/>
    </xf>
    <xf numFmtId="0" fontId="7" fillId="0" borderId="3" xfId="0" applyFont="1" applyBorder="1" applyAlignment="1">
      <alignment horizontal="left" vertical="top" wrapText="1"/>
    </xf>
    <xf numFmtId="0" fontId="7" fillId="0" borderId="8" xfId="0" applyFont="1" applyBorder="1" applyAlignment="1">
      <alignment horizontal="center"/>
    </xf>
    <xf numFmtId="4" fontId="7" fillId="0" borderId="8" xfId="0" applyNumberFormat="1" applyFont="1" applyBorder="1" applyAlignment="1">
      <alignment horizontal="center"/>
    </xf>
    <xf numFmtId="4" fontId="6" fillId="0" borderId="8" xfId="0" applyNumberFormat="1" applyFont="1" applyBorder="1" applyAlignment="1">
      <alignment horizontal="right" indent="1"/>
    </xf>
    <xf numFmtId="4" fontId="6" fillId="0" borderId="24" xfId="0" applyNumberFormat="1" applyFont="1" applyBorder="1" applyAlignment="1">
      <alignment horizontal="right" indent="1"/>
    </xf>
    <xf numFmtId="0" fontId="6" fillId="0" borderId="4" xfId="0" applyFont="1" applyBorder="1" applyAlignment="1">
      <alignment horizontal="left" vertical="top" wrapText="1"/>
    </xf>
    <xf numFmtId="0" fontId="11" fillId="0" borderId="0" xfId="0" applyFont="1"/>
    <xf numFmtId="0" fontId="10" fillId="0" borderId="0" xfId="0" applyFont="1" applyAlignment="1">
      <alignment horizontal="justify" vertical="top" wrapText="1"/>
    </xf>
    <xf numFmtId="0" fontId="1" fillId="0" borderId="15" xfId="0" applyFont="1" applyBorder="1" applyAlignment="1">
      <alignment horizontal="left" vertical="center" wrapText="1"/>
    </xf>
    <xf numFmtId="0" fontId="10" fillId="0" borderId="13" xfId="0" applyFont="1" applyBorder="1" applyAlignment="1">
      <alignment horizontal="justify" vertical="center" wrapText="1"/>
    </xf>
    <xf numFmtId="49" fontId="11" fillId="0" borderId="15" xfId="0" applyNumberFormat="1" applyFont="1" applyBorder="1" applyAlignment="1">
      <alignment horizontal="justify" vertical="top" wrapText="1"/>
    </xf>
    <xf numFmtId="0" fontId="7" fillId="3" borderId="14" xfId="0" applyFont="1" applyFill="1" applyBorder="1" applyAlignment="1">
      <alignment horizontal="justify" vertical="center" wrapText="1"/>
    </xf>
    <xf numFmtId="0" fontId="4" fillId="0" borderId="15" xfId="0" applyFont="1" applyBorder="1" applyAlignment="1">
      <alignment horizontal="justify" vertical="top" wrapText="1"/>
    </xf>
    <xf numFmtId="0" fontId="4" fillId="0" borderId="14" xfId="0" applyFont="1" applyBorder="1" applyAlignment="1">
      <alignment horizontal="justify" vertical="top" wrapText="1"/>
    </xf>
    <xf numFmtId="0" fontId="7" fillId="3" borderId="8" xfId="0" applyFont="1" applyFill="1" applyBorder="1" applyAlignment="1">
      <alignment horizontal="left" vertical="top" wrapText="1"/>
    </xf>
    <xf numFmtId="49" fontId="2" fillId="2" borderId="20"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49" fontId="1" fillId="0" borderId="6" xfId="0" applyNumberFormat="1" applyFont="1" applyBorder="1" applyAlignment="1">
      <alignment horizontal="center" vertical="top"/>
    </xf>
    <xf numFmtId="49" fontId="1" fillId="0" borderId="7" xfId="0" applyNumberFormat="1" applyFont="1" applyBorder="1" applyAlignment="1">
      <alignment horizontal="center" vertical="top"/>
    </xf>
    <xf numFmtId="0" fontId="1" fillId="0" borderId="0" xfId="0" applyFont="1" applyAlignment="1">
      <alignment horizontal="left" vertical="top" wrapText="1"/>
    </xf>
    <xf numFmtId="0" fontId="10" fillId="0" borderId="0" xfId="0" applyFont="1" applyAlignment="1">
      <alignment horizontal="left" vertical="top" wrapText="1"/>
    </xf>
  </cellXfs>
  <cellStyles count="3">
    <cellStyle name="Normal" xfId="0" builtinId="0"/>
    <cellStyle name="Normal 10" xfId="1" xr:uid="{00000000-0005-0000-0000-000000000000}"/>
    <cellStyle name="tekst"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4">
    <pageSetUpPr fitToPage="1"/>
  </sheetPr>
  <dimension ref="A1:H380"/>
  <sheetViews>
    <sheetView showZeros="0" tabSelected="1" view="pageBreakPreview" topLeftCell="A7" zoomScaleNormal="100" zoomScaleSheetLayoutView="100" workbookViewId="0">
      <selection activeCell="C14" sqref="C14"/>
    </sheetView>
  </sheetViews>
  <sheetFormatPr defaultColWidth="9" defaultRowHeight="10.5"/>
  <cols>
    <col min="1" max="1" width="4.88671875" style="24" customWidth="1"/>
    <col min="2" max="2" width="4.109375" style="24" customWidth="1"/>
    <col min="3" max="3" width="41" style="1" customWidth="1"/>
    <col min="4" max="4" width="1.21875" style="2" customWidth="1"/>
    <col min="5" max="5" width="4.21875" style="13" customWidth="1"/>
    <col min="6" max="6" width="8" style="301" customWidth="1"/>
    <col min="7" max="7" width="7.33203125" style="17" customWidth="1"/>
    <col min="8" max="8" width="11.44140625" style="26" customWidth="1"/>
    <col min="9" max="16384" width="9" style="3"/>
  </cols>
  <sheetData>
    <row r="1" spans="1:8" s="6" customFormat="1" ht="21.75" customHeight="1">
      <c r="A1" s="424" t="s">
        <v>18</v>
      </c>
      <c r="B1" s="425"/>
      <c r="C1" s="93" t="s">
        <v>19</v>
      </c>
      <c r="D1" s="94"/>
      <c r="E1" s="4" t="s">
        <v>20</v>
      </c>
      <c r="F1" s="5" t="s">
        <v>21</v>
      </c>
      <c r="G1" s="5" t="s">
        <v>22</v>
      </c>
      <c r="H1" s="5" t="s">
        <v>23</v>
      </c>
    </row>
    <row r="2" spans="1:8" s="7" customFormat="1" ht="36.6" customHeight="1">
      <c r="A2" s="192"/>
      <c r="B2" s="193"/>
      <c r="C2" s="194" t="s">
        <v>196</v>
      </c>
      <c r="D2" s="195"/>
      <c r="E2" s="196"/>
      <c r="F2" s="271"/>
      <c r="G2" s="197"/>
      <c r="H2" s="198"/>
    </row>
    <row r="3" spans="1:8" s="10" customFormat="1" ht="11.25">
      <c r="A3" s="175"/>
      <c r="B3" s="176"/>
      <c r="C3" s="177"/>
      <c r="D3" s="199"/>
      <c r="E3" s="200"/>
      <c r="F3" s="272"/>
      <c r="G3" s="201"/>
      <c r="H3" s="202"/>
    </row>
    <row r="4" spans="1:8" s="10" customFormat="1" ht="13.5" customHeight="1">
      <c r="A4" s="61"/>
      <c r="B4" s="151"/>
      <c r="C4" s="330" t="s">
        <v>73</v>
      </c>
      <c r="D4" s="331"/>
      <c r="E4" s="332"/>
      <c r="F4" s="333"/>
      <c r="G4" s="334"/>
      <c r="H4" s="203"/>
    </row>
    <row r="5" spans="1:8" s="10" customFormat="1" ht="191.25" customHeight="1">
      <c r="A5" s="61"/>
      <c r="B5" s="151"/>
      <c r="C5" s="429" t="s">
        <v>214</v>
      </c>
      <c r="D5" s="429"/>
      <c r="E5" s="429"/>
      <c r="F5" s="429"/>
      <c r="G5" s="429"/>
      <c r="H5" s="203"/>
    </row>
    <row r="6" spans="1:8" s="10" customFormat="1" ht="141.75" customHeight="1">
      <c r="A6" s="61"/>
      <c r="B6" s="151"/>
      <c r="C6" s="429" t="s">
        <v>215</v>
      </c>
      <c r="D6" s="429"/>
      <c r="E6" s="429"/>
      <c r="F6" s="429"/>
      <c r="G6" s="429"/>
      <c r="H6" s="203"/>
    </row>
    <row r="7" spans="1:8" s="10" customFormat="1" ht="60.75" customHeight="1">
      <c r="A7" s="61"/>
      <c r="B7" s="151"/>
      <c r="C7" s="429" t="s">
        <v>216</v>
      </c>
      <c r="D7" s="429"/>
      <c r="E7" s="429"/>
      <c r="F7" s="429"/>
      <c r="G7" s="429"/>
      <c r="H7" s="203"/>
    </row>
    <row r="8" spans="1:8" s="10" customFormat="1" ht="60.75" customHeight="1">
      <c r="A8" s="61"/>
      <c r="B8" s="151"/>
      <c r="C8" s="429" t="s">
        <v>217</v>
      </c>
      <c r="D8" s="429"/>
      <c r="E8" s="429"/>
      <c r="F8" s="429"/>
      <c r="G8" s="429"/>
      <c r="H8" s="203"/>
    </row>
    <row r="9" spans="1:8" s="10" customFormat="1" ht="60" customHeight="1">
      <c r="A9" s="61"/>
      <c r="B9" s="151"/>
      <c r="C9" s="429" t="s">
        <v>218</v>
      </c>
      <c r="D9" s="429"/>
      <c r="E9" s="429"/>
      <c r="F9" s="429"/>
      <c r="G9" s="429"/>
      <c r="H9" s="203"/>
    </row>
    <row r="10" spans="1:8" s="10" customFormat="1" ht="24.75" customHeight="1">
      <c r="A10" s="61"/>
      <c r="B10" s="151"/>
      <c r="C10" s="430" t="s">
        <v>293</v>
      </c>
      <c r="D10" s="430"/>
      <c r="E10" s="430"/>
      <c r="F10" s="430"/>
      <c r="G10" s="430"/>
      <c r="H10" s="203"/>
    </row>
    <row r="11" spans="1:8" s="10" customFormat="1" ht="9" customHeight="1">
      <c r="A11" s="61"/>
      <c r="B11" s="151"/>
      <c r="C11" s="335"/>
      <c r="D11" s="335"/>
      <c r="E11" s="335"/>
      <c r="F11" s="336"/>
      <c r="G11" s="335"/>
      <c r="H11" s="203"/>
    </row>
    <row r="12" spans="1:8" s="10" customFormat="1" ht="14.1" customHeight="1">
      <c r="A12" s="61"/>
      <c r="B12" s="151"/>
      <c r="C12" s="335"/>
      <c r="D12" s="335"/>
      <c r="E12" s="335"/>
      <c r="F12" s="336"/>
      <c r="G12" s="335"/>
      <c r="H12" s="203"/>
    </row>
    <row r="13" spans="1:8" s="10" customFormat="1" ht="14.1" customHeight="1">
      <c r="A13" s="61"/>
      <c r="B13" s="151"/>
      <c r="C13" s="335"/>
      <c r="D13" s="335"/>
      <c r="E13" s="335"/>
      <c r="F13" s="336"/>
      <c r="G13" s="335"/>
      <c r="H13" s="203"/>
    </row>
    <row r="14" spans="1:8" s="10" customFormat="1" ht="14.1" customHeight="1">
      <c r="A14" s="61"/>
      <c r="B14" s="151"/>
      <c r="C14" s="335"/>
      <c r="D14" s="335"/>
      <c r="E14" s="335"/>
      <c r="F14" s="336"/>
      <c r="G14" s="335"/>
      <c r="H14" s="203"/>
    </row>
    <row r="15" spans="1:8" s="10" customFormat="1" ht="14.1" customHeight="1">
      <c r="A15" s="61"/>
      <c r="B15" s="151"/>
      <c r="C15" s="335"/>
      <c r="D15" s="335"/>
      <c r="E15" s="335"/>
      <c r="F15" s="336"/>
      <c r="G15" s="335"/>
      <c r="H15" s="203"/>
    </row>
    <row r="16" spans="1:8" s="10" customFormat="1" ht="14.1" customHeight="1">
      <c r="A16" s="61"/>
      <c r="B16" s="151"/>
      <c r="C16" s="335"/>
      <c r="D16" s="335"/>
      <c r="E16" s="335"/>
      <c r="F16" s="336"/>
      <c r="G16" s="335"/>
      <c r="H16" s="203"/>
    </row>
    <row r="17" spans="1:8" s="254" customFormat="1" ht="14.1" customHeight="1">
      <c r="A17" s="252"/>
      <c r="B17" s="337"/>
      <c r="C17" s="335"/>
      <c r="D17" s="335"/>
      <c r="E17" s="335"/>
      <c r="F17" s="336"/>
      <c r="G17" s="335"/>
      <c r="H17" s="253"/>
    </row>
    <row r="18" spans="1:8" s="10" customFormat="1" ht="11.25">
      <c r="A18" s="52"/>
      <c r="B18" s="8"/>
      <c r="C18" s="9"/>
      <c r="D18" s="204"/>
      <c r="E18" s="205"/>
      <c r="F18" s="273"/>
      <c r="G18" s="206"/>
      <c r="H18" s="338"/>
    </row>
    <row r="19" spans="1:8" s="27" customFormat="1" ht="18.75" customHeight="1">
      <c r="A19" s="53" t="s">
        <v>1</v>
      </c>
      <c r="B19" s="11"/>
      <c r="C19" s="154" t="s">
        <v>31</v>
      </c>
      <c r="D19" s="45"/>
      <c r="E19" s="32"/>
      <c r="F19" s="274"/>
      <c r="G19" s="255"/>
      <c r="H19" s="256"/>
    </row>
    <row r="20" spans="1:8">
      <c r="A20" s="54"/>
      <c r="B20" s="178"/>
      <c r="C20" s="156"/>
      <c r="D20" s="46"/>
      <c r="E20" s="33"/>
      <c r="F20" s="275"/>
      <c r="G20" s="34"/>
      <c r="H20" s="55"/>
    </row>
    <row r="21" spans="1:8">
      <c r="A21" s="56" t="s">
        <v>4</v>
      </c>
      <c r="B21" s="179"/>
      <c r="C21" s="153" t="s">
        <v>27</v>
      </c>
      <c r="D21" s="47"/>
      <c r="E21" s="33"/>
      <c r="F21" s="275"/>
      <c r="G21" s="34"/>
      <c r="H21" s="55"/>
    </row>
    <row r="22" spans="1:8">
      <c r="A22" s="108"/>
      <c r="B22" s="179"/>
      <c r="C22" s="153" t="s">
        <v>88</v>
      </c>
      <c r="D22" s="47"/>
      <c r="E22" s="33"/>
      <c r="F22" s="275"/>
      <c r="G22" s="34"/>
      <c r="H22" s="55"/>
    </row>
    <row r="23" spans="1:8" ht="57" customHeight="1">
      <c r="A23" s="54"/>
      <c r="B23" s="178"/>
      <c r="C23" s="156" t="s">
        <v>89</v>
      </c>
      <c r="D23" s="46"/>
      <c r="E23" s="33"/>
      <c r="F23" s="275"/>
      <c r="G23" s="34"/>
      <c r="H23" s="55"/>
    </row>
    <row r="24" spans="1:8">
      <c r="A24" s="54"/>
      <c r="B24" s="178"/>
      <c r="C24" s="156" t="s">
        <v>28</v>
      </c>
      <c r="D24" s="46"/>
      <c r="E24" s="33"/>
      <c r="F24" s="275"/>
      <c r="G24" s="34"/>
      <c r="H24" s="55"/>
    </row>
    <row r="25" spans="1:8" ht="12" customHeight="1">
      <c r="A25" s="57"/>
      <c r="B25" s="14"/>
      <c r="C25" s="171" t="s">
        <v>0</v>
      </c>
      <c r="D25" s="48"/>
      <c r="E25" s="35" t="s">
        <v>25</v>
      </c>
      <c r="F25" s="276">
        <v>214.06</v>
      </c>
      <c r="G25" s="36"/>
      <c r="H25" s="58">
        <f>F25*G25</f>
        <v>0</v>
      </c>
    </row>
    <row r="26" spans="1:8">
      <c r="A26" s="54"/>
      <c r="B26" s="178"/>
      <c r="C26" s="362"/>
      <c r="D26" s="46"/>
      <c r="E26" s="33"/>
      <c r="F26" s="275"/>
      <c r="G26" s="34"/>
      <c r="H26" s="55"/>
    </row>
    <row r="27" spans="1:8">
      <c r="A27" s="56" t="s">
        <v>5</v>
      </c>
      <c r="B27" s="179"/>
      <c r="C27" s="153" t="s">
        <v>74</v>
      </c>
      <c r="D27" s="47"/>
      <c r="E27" s="33"/>
      <c r="F27" s="275"/>
      <c r="G27" s="34"/>
      <c r="H27" s="55"/>
    </row>
    <row r="28" spans="1:8" ht="87" customHeight="1">
      <c r="A28" s="54"/>
      <c r="B28" s="178"/>
      <c r="C28" s="156" t="s">
        <v>144</v>
      </c>
      <c r="D28" s="46"/>
      <c r="E28" s="33"/>
      <c r="F28" s="275"/>
      <c r="G28" s="34"/>
      <c r="H28" s="55"/>
    </row>
    <row r="29" spans="1:8">
      <c r="A29" s="54"/>
      <c r="B29" s="178"/>
      <c r="C29" s="156" t="s">
        <v>28</v>
      </c>
      <c r="D29" s="46"/>
      <c r="E29" s="33"/>
      <c r="F29" s="275"/>
      <c r="G29" s="34"/>
      <c r="H29" s="55"/>
    </row>
    <row r="30" spans="1:8" ht="12" customHeight="1">
      <c r="A30" s="57"/>
      <c r="B30" s="14"/>
      <c r="C30" s="174" t="s">
        <v>0</v>
      </c>
      <c r="D30" s="49"/>
      <c r="E30" s="35" t="s">
        <v>25</v>
      </c>
      <c r="F30" s="277">
        <f>F25</f>
        <v>214.06</v>
      </c>
      <c r="G30" s="41"/>
      <c r="H30" s="64">
        <f>F30*G30</f>
        <v>0</v>
      </c>
    </row>
    <row r="31" spans="1:8">
      <c r="A31" s="54"/>
      <c r="B31" s="178"/>
      <c r="C31" s="156"/>
      <c r="D31" s="46"/>
      <c r="E31" s="33"/>
      <c r="F31" s="275"/>
      <c r="G31" s="34"/>
      <c r="H31" s="55"/>
    </row>
    <row r="32" spans="1:8">
      <c r="A32" s="56" t="s">
        <v>67</v>
      </c>
      <c r="B32" s="179"/>
      <c r="C32" s="153" t="s">
        <v>130</v>
      </c>
      <c r="D32" s="47"/>
      <c r="E32" s="33"/>
      <c r="F32" s="275"/>
      <c r="G32" s="34"/>
      <c r="H32" s="55"/>
    </row>
    <row r="33" spans="1:8" ht="46.5" customHeight="1">
      <c r="A33" s="54"/>
      <c r="B33" s="178"/>
      <c r="C33" s="156" t="s">
        <v>145</v>
      </c>
      <c r="D33" s="46"/>
      <c r="E33" s="33"/>
      <c r="F33" s="275"/>
      <c r="G33" s="34"/>
      <c r="H33" s="55"/>
    </row>
    <row r="34" spans="1:8" ht="12.75" customHeight="1">
      <c r="A34" s="54"/>
      <c r="B34" s="178"/>
      <c r="C34" s="156" t="s">
        <v>28</v>
      </c>
      <c r="D34" s="46"/>
      <c r="E34" s="33"/>
      <c r="F34" s="275"/>
      <c r="G34" s="34"/>
      <c r="H34" s="55"/>
    </row>
    <row r="35" spans="1:8" ht="13.5" customHeight="1">
      <c r="A35" s="57"/>
      <c r="B35" s="14"/>
      <c r="C35" s="174" t="s">
        <v>0</v>
      </c>
      <c r="D35" s="49"/>
      <c r="E35" s="35" t="s">
        <v>25</v>
      </c>
      <c r="F35" s="277">
        <f>F30</f>
        <v>214.06</v>
      </c>
      <c r="G35" s="41"/>
      <c r="H35" s="64">
        <f>F35*G35</f>
        <v>0</v>
      </c>
    </row>
    <row r="36" spans="1:8">
      <c r="A36" s="54"/>
      <c r="B36" s="178"/>
      <c r="C36" s="156"/>
      <c r="D36" s="46"/>
      <c r="E36" s="33"/>
      <c r="F36" s="275"/>
      <c r="G36" s="34"/>
      <c r="H36" s="55"/>
    </row>
    <row r="37" spans="1:8">
      <c r="A37" s="56" t="s">
        <v>68</v>
      </c>
      <c r="B37" s="179"/>
      <c r="C37" s="153" t="s">
        <v>75</v>
      </c>
      <c r="D37" s="47"/>
      <c r="E37" s="33"/>
      <c r="F37" s="275"/>
      <c r="G37" s="34"/>
      <c r="H37" s="55"/>
    </row>
    <row r="38" spans="1:8" ht="109.5" customHeight="1">
      <c r="A38" s="54"/>
      <c r="B38" s="178"/>
      <c r="C38" s="156" t="s">
        <v>146</v>
      </c>
      <c r="D38" s="46"/>
      <c r="E38" s="33"/>
      <c r="F38" s="275"/>
      <c r="G38" s="34"/>
      <c r="H38" s="55"/>
    </row>
    <row r="39" spans="1:8">
      <c r="A39" s="54"/>
      <c r="B39" s="178"/>
      <c r="C39" s="156" t="s">
        <v>28</v>
      </c>
      <c r="D39" s="46"/>
      <c r="E39" s="33"/>
      <c r="F39" s="275"/>
      <c r="G39" s="34"/>
      <c r="H39" s="55"/>
    </row>
    <row r="40" spans="1:8">
      <c r="A40" s="57"/>
      <c r="B40" s="14"/>
      <c r="C40" s="174" t="s">
        <v>76</v>
      </c>
      <c r="D40" s="383"/>
      <c r="E40" s="35" t="s">
        <v>26</v>
      </c>
      <c r="F40" s="277">
        <f>3*F25</f>
        <v>642.17999999999995</v>
      </c>
      <c r="G40" s="41"/>
      <c r="H40" s="64">
        <f>F40*G40</f>
        <v>0</v>
      </c>
    </row>
    <row r="41" spans="1:8" s="27" customFormat="1" ht="13.5" customHeight="1">
      <c r="A41" s="181"/>
      <c r="D41" s="345"/>
      <c r="E41" s="346"/>
      <c r="F41" s="74"/>
      <c r="G41" s="346"/>
      <c r="H41" s="182"/>
    </row>
    <row r="42" spans="1:8" s="27" customFormat="1" ht="13.5" customHeight="1">
      <c r="A42" s="181" t="s">
        <v>138</v>
      </c>
      <c r="C42" s="257" t="s">
        <v>137</v>
      </c>
      <c r="D42" s="345"/>
      <c r="E42" s="345"/>
      <c r="F42" s="347"/>
      <c r="G42" s="345"/>
      <c r="H42" s="182"/>
    </row>
    <row r="43" spans="1:8" s="27" customFormat="1" ht="90.75" customHeight="1">
      <c r="A43" s="181"/>
      <c r="C43" s="417" t="s">
        <v>207</v>
      </c>
      <c r="D43" s="345"/>
      <c r="E43" s="321"/>
      <c r="F43" s="322"/>
      <c r="G43" s="321"/>
      <c r="H43" s="250"/>
    </row>
    <row r="44" spans="1:8" s="27" customFormat="1" ht="13.5" customHeight="1">
      <c r="A44" s="208"/>
      <c r="B44" s="209"/>
      <c r="C44" s="174" t="s">
        <v>139</v>
      </c>
      <c r="D44" s="358"/>
      <c r="E44" s="371" t="s">
        <v>123</v>
      </c>
      <c r="F44" s="348">
        <v>3</v>
      </c>
      <c r="G44" s="349"/>
      <c r="H44" s="251">
        <f>F44*G44</f>
        <v>0</v>
      </c>
    </row>
    <row r="45" spans="1:8" s="27" customFormat="1" ht="13.5" customHeight="1">
      <c r="A45" s="181"/>
      <c r="C45" s="156"/>
      <c r="D45" s="345"/>
      <c r="E45" s="321"/>
      <c r="F45" s="322"/>
      <c r="G45" s="350"/>
      <c r="H45" s="250"/>
    </row>
    <row r="46" spans="1:8" s="27" customFormat="1" ht="13.5" customHeight="1">
      <c r="A46" s="323" t="s">
        <v>208</v>
      </c>
      <c r="B46" s="324"/>
      <c r="C46" s="418" t="s">
        <v>209</v>
      </c>
      <c r="D46" s="345"/>
      <c r="E46" s="321"/>
      <c r="F46" s="322"/>
      <c r="G46" s="321"/>
      <c r="H46" s="250"/>
    </row>
    <row r="47" spans="1:8" s="27" customFormat="1" ht="46.5" customHeight="1">
      <c r="A47" s="207"/>
      <c r="B47" s="178"/>
      <c r="C47" s="419" t="s">
        <v>210</v>
      </c>
      <c r="D47" s="159"/>
      <c r="E47" s="33"/>
      <c r="F47" s="325"/>
      <c r="G47" s="320"/>
      <c r="H47" s="138"/>
    </row>
    <row r="48" spans="1:8" s="27" customFormat="1" ht="13.5" customHeight="1">
      <c r="A48" s="57"/>
      <c r="B48" s="14"/>
      <c r="C48" s="171" t="s">
        <v>229</v>
      </c>
      <c r="D48" s="359"/>
      <c r="E48" s="35" t="s">
        <v>26</v>
      </c>
      <c r="F48" s="326">
        <v>30</v>
      </c>
      <c r="G48" s="327"/>
      <c r="H48" s="92">
        <f>F48*G48</f>
        <v>0</v>
      </c>
    </row>
    <row r="49" spans="1:8" s="27" customFormat="1" ht="13.5" customHeight="1">
      <c r="A49" s="181"/>
      <c r="C49" s="156"/>
      <c r="D49" s="345"/>
      <c r="E49" s="351"/>
      <c r="F49" s="278"/>
      <c r="G49" s="352"/>
      <c r="H49" s="353"/>
    </row>
    <row r="50" spans="1:8" s="10" customFormat="1" ht="19.5" customHeight="1">
      <c r="A50" s="59"/>
      <c r="B50" s="23"/>
      <c r="C50" s="420" t="s">
        <v>183</v>
      </c>
      <c r="D50" s="360"/>
      <c r="E50" s="37"/>
      <c r="F50" s="280"/>
      <c r="G50" s="38"/>
      <c r="H50" s="60">
        <f>SUM(H20:H48)</f>
        <v>0</v>
      </c>
    </row>
    <row r="51" spans="1:8" s="10" customFormat="1" ht="11.25">
      <c r="A51" s="61"/>
      <c r="B51" s="151"/>
      <c r="C51" s="421"/>
      <c r="D51" s="361"/>
      <c r="E51" s="39"/>
      <c r="F51" s="279"/>
      <c r="G51" s="34"/>
      <c r="H51" s="55"/>
    </row>
    <row r="52" spans="1:8" s="10" customFormat="1" ht="11.25">
      <c r="A52" s="52"/>
      <c r="B52" s="8"/>
      <c r="C52" s="422"/>
      <c r="D52" s="361"/>
      <c r="E52" s="31"/>
      <c r="F52" s="281"/>
      <c r="G52" s="41"/>
      <c r="H52" s="64"/>
    </row>
    <row r="53" spans="1:8" s="27" customFormat="1" ht="21.75" customHeight="1">
      <c r="A53" s="53" t="s">
        <v>6</v>
      </c>
      <c r="B53" s="11"/>
      <c r="C53" s="154" t="s">
        <v>30</v>
      </c>
      <c r="D53" s="423"/>
      <c r="E53" s="32"/>
      <c r="F53" s="274"/>
      <c r="G53" s="40"/>
      <c r="H53" s="62"/>
    </row>
    <row r="54" spans="1:8">
      <c r="A54" s="54"/>
      <c r="B54" s="178"/>
      <c r="C54" s="156"/>
      <c r="D54" s="158"/>
      <c r="E54" s="33"/>
      <c r="F54" s="275"/>
      <c r="G54" s="34"/>
      <c r="H54" s="55"/>
    </row>
    <row r="55" spans="1:8">
      <c r="A55" s="56" t="s">
        <v>7</v>
      </c>
      <c r="B55" s="179"/>
      <c r="C55" s="153" t="s">
        <v>37</v>
      </c>
      <c r="D55" s="161"/>
      <c r="E55" s="33"/>
      <c r="F55" s="275"/>
      <c r="G55" s="34"/>
      <c r="H55" s="55"/>
    </row>
    <row r="56" spans="1:8" ht="213.75" customHeight="1">
      <c r="A56" s="54"/>
      <c r="B56" s="179"/>
      <c r="C56" s="228" t="s">
        <v>212</v>
      </c>
      <c r="D56" s="158"/>
      <c r="E56" s="33"/>
      <c r="F56" s="275"/>
      <c r="G56" s="34"/>
      <c r="H56" s="55"/>
    </row>
    <row r="57" spans="1:8">
      <c r="A57" s="54"/>
      <c r="B57" s="178"/>
      <c r="C57" s="156" t="s">
        <v>28</v>
      </c>
      <c r="D57" s="46"/>
      <c r="E57" s="33"/>
      <c r="F57" s="275"/>
      <c r="G57" s="34"/>
      <c r="H57" s="55"/>
    </row>
    <row r="58" spans="1:8" ht="21">
      <c r="A58" s="54"/>
      <c r="B58" s="178"/>
      <c r="C58" s="156" t="s">
        <v>29</v>
      </c>
      <c r="D58" s="46"/>
      <c r="E58" s="33"/>
      <c r="F58" s="275"/>
      <c r="G58" s="34"/>
      <c r="H58" s="55"/>
    </row>
    <row r="59" spans="1:8">
      <c r="A59" s="85"/>
      <c r="B59" s="178"/>
      <c r="C59" s="356" t="s">
        <v>147</v>
      </c>
      <c r="D59" s="46"/>
      <c r="E59" s="33" t="s">
        <v>17</v>
      </c>
      <c r="F59" s="275">
        <v>31.44</v>
      </c>
      <c r="G59" s="34"/>
      <c r="H59" s="55">
        <f>F59*G59</f>
        <v>0</v>
      </c>
    </row>
    <row r="60" spans="1:8">
      <c r="A60" s="63"/>
      <c r="B60" s="14"/>
      <c r="C60" s="357" t="s">
        <v>148</v>
      </c>
      <c r="D60" s="49"/>
      <c r="E60" s="35" t="s">
        <v>17</v>
      </c>
      <c r="F60" s="277">
        <v>282.98</v>
      </c>
      <c r="G60" s="41"/>
      <c r="H60" s="64">
        <f>F60*G60</f>
        <v>0</v>
      </c>
    </row>
    <row r="61" spans="1:8">
      <c r="A61" s="85"/>
      <c r="B61" s="178"/>
      <c r="C61" s="156"/>
      <c r="D61" s="46"/>
      <c r="E61" s="33"/>
      <c r="F61" s="275"/>
      <c r="G61" s="34"/>
      <c r="H61" s="55"/>
    </row>
    <row r="62" spans="1:8">
      <c r="A62" s="56" t="s">
        <v>8</v>
      </c>
      <c r="B62" s="179"/>
      <c r="C62" s="153" t="s">
        <v>77</v>
      </c>
      <c r="D62" s="47"/>
      <c r="E62" s="33"/>
      <c r="F62" s="275"/>
      <c r="G62" s="34"/>
      <c r="H62" s="55"/>
    </row>
    <row r="63" spans="1:8" ht="21">
      <c r="A63" s="54"/>
      <c r="B63" s="178"/>
      <c r="C63" s="156" t="s">
        <v>78</v>
      </c>
      <c r="D63" s="46"/>
      <c r="E63" s="33"/>
      <c r="F63" s="275"/>
      <c r="G63" s="34"/>
      <c r="H63" s="55"/>
    </row>
    <row r="64" spans="1:8">
      <c r="A64" s="54"/>
      <c r="B64" s="178"/>
      <c r="C64" s="156" t="s">
        <v>28</v>
      </c>
      <c r="D64" s="46"/>
      <c r="E64" s="33"/>
      <c r="F64" s="275"/>
      <c r="G64" s="34"/>
      <c r="H64" s="55"/>
    </row>
    <row r="65" spans="1:8">
      <c r="A65" s="57"/>
      <c r="B65" s="14"/>
      <c r="C65" s="171" t="s">
        <v>79</v>
      </c>
      <c r="D65" s="48"/>
      <c r="E65" s="35" t="s">
        <v>25</v>
      </c>
      <c r="F65" s="276">
        <v>448.12</v>
      </c>
      <c r="G65" s="36"/>
      <c r="H65" s="58">
        <f>F65*G65</f>
        <v>0</v>
      </c>
    </row>
    <row r="66" spans="1:8">
      <c r="A66" s="85"/>
      <c r="B66" s="178"/>
      <c r="C66" s="156"/>
      <c r="D66" s="46"/>
      <c r="E66" s="33"/>
      <c r="F66" s="275"/>
      <c r="G66" s="34"/>
      <c r="H66" s="55"/>
    </row>
    <row r="67" spans="1:8">
      <c r="A67" s="56" t="s">
        <v>9</v>
      </c>
      <c r="B67" s="179"/>
      <c r="C67" s="153" t="s">
        <v>106</v>
      </c>
      <c r="D67" s="47"/>
      <c r="E67" s="33"/>
      <c r="F67" s="275"/>
      <c r="G67" s="34"/>
      <c r="H67" s="55"/>
    </row>
    <row r="68" spans="1:8" ht="31.5">
      <c r="A68" s="54"/>
      <c r="B68" s="178"/>
      <c r="C68" s="156" t="s">
        <v>149</v>
      </c>
      <c r="D68" s="46"/>
      <c r="E68" s="33"/>
      <c r="F68" s="275"/>
      <c r="G68" s="34"/>
      <c r="H68" s="55"/>
    </row>
    <row r="69" spans="1:8">
      <c r="A69" s="54"/>
      <c r="B69" s="178"/>
      <c r="C69" s="156" t="s">
        <v>28</v>
      </c>
      <c r="D69" s="46"/>
      <c r="E69" s="33"/>
      <c r="F69" s="275"/>
      <c r="G69" s="34"/>
      <c r="H69" s="55"/>
    </row>
    <row r="70" spans="1:8">
      <c r="A70" s="57"/>
      <c r="B70" s="14"/>
      <c r="C70" s="171" t="s">
        <v>80</v>
      </c>
      <c r="D70" s="48"/>
      <c r="E70" s="35" t="s">
        <v>26</v>
      </c>
      <c r="F70" s="276">
        <v>155.44</v>
      </c>
      <c r="G70" s="36"/>
      <c r="H70" s="58">
        <f>F70*G70</f>
        <v>0</v>
      </c>
    </row>
    <row r="71" spans="1:8">
      <c r="A71" s="85"/>
      <c r="B71" s="178"/>
      <c r="C71" s="156"/>
      <c r="D71" s="46"/>
      <c r="E71" s="33"/>
      <c r="F71" s="275"/>
      <c r="G71" s="34"/>
      <c r="H71" s="55"/>
    </row>
    <row r="72" spans="1:8">
      <c r="A72" s="56" t="s">
        <v>10</v>
      </c>
      <c r="B72" s="179"/>
      <c r="C72" s="153" t="s">
        <v>38</v>
      </c>
      <c r="D72" s="47"/>
      <c r="E72" s="33"/>
      <c r="F72" s="275"/>
      <c r="G72" s="34"/>
      <c r="H72" s="55"/>
    </row>
    <row r="73" spans="1:8" ht="38.25" customHeight="1">
      <c r="A73" s="54"/>
      <c r="B73" s="178"/>
      <c r="C73" s="156" t="s">
        <v>127</v>
      </c>
      <c r="D73" s="46"/>
      <c r="E73" s="33"/>
      <c r="F73" s="275"/>
      <c r="G73" s="34"/>
      <c r="H73" s="55"/>
    </row>
    <row r="74" spans="1:8">
      <c r="A74" s="54"/>
      <c r="B74" s="178"/>
      <c r="C74" s="156" t="s">
        <v>28</v>
      </c>
      <c r="D74" s="46"/>
      <c r="E74" s="33"/>
      <c r="F74" s="275"/>
      <c r="G74" s="34"/>
      <c r="H74" s="55"/>
    </row>
    <row r="75" spans="1:8">
      <c r="A75" s="57"/>
      <c r="B75" s="14"/>
      <c r="C75" s="171" t="s">
        <v>39</v>
      </c>
      <c r="D75" s="48"/>
      <c r="E75" s="35" t="s">
        <v>26</v>
      </c>
      <c r="F75" s="276">
        <v>141.28</v>
      </c>
      <c r="G75" s="36"/>
      <c r="H75" s="58">
        <f>F75*G75</f>
        <v>0</v>
      </c>
    </row>
    <row r="76" spans="1:8" ht="8.25" customHeight="1">
      <c r="A76" s="85"/>
      <c r="B76" s="178"/>
      <c r="C76" s="156"/>
      <c r="D76" s="46"/>
      <c r="E76" s="33"/>
      <c r="F76" s="275"/>
      <c r="G76" s="34"/>
      <c r="H76" s="55"/>
    </row>
    <row r="77" spans="1:8">
      <c r="A77" s="56" t="s">
        <v>44</v>
      </c>
      <c r="B77" s="179"/>
      <c r="C77" s="153" t="s">
        <v>40</v>
      </c>
      <c r="D77" s="47"/>
      <c r="E77" s="33"/>
      <c r="F77" s="275"/>
      <c r="G77" s="34"/>
      <c r="H77" s="55"/>
    </row>
    <row r="78" spans="1:8" ht="31.5">
      <c r="A78" s="54"/>
      <c r="B78" s="178"/>
      <c r="C78" s="156" t="s">
        <v>150</v>
      </c>
      <c r="D78" s="46"/>
      <c r="E78" s="33"/>
      <c r="F78" s="275"/>
      <c r="G78" s="34"/>
      <c r="H78" s="55"/>
    </row>
    <row r="79" spans="1:8">
      <c r="A79" s="54"/>
      <c r="B79" s="178"/>
      <c r="C79" s="156" t="s">
        <v>28</v>
      </c>
      <c r="D79" s="46"/>
      <c r="E79" s="33"/>
      <c r="F79" s="275"/>
      <c r="G79" s="34"/>
      <c r="H79" s="55"/>
    </row>
    <row r="80" spans="1:8">
      <c r="A80" s="57"/>
      <c r="B80" s="14"/>
      <c r="C80" s="171" t="s">
        <v>41</v>
      </c>
      <c r="D80" s="48"/>
      <c r="E80" s="35" t="s">
        <v>17</v>
      </c>
      <c r="F80" s="276">
        <v>16.27</v>
      </c>
      <c r="G80" s="36"/>
      <c r="H80" s="58">
        <f>F80*G80</f>
        <v>0</v>
      </c>
    </row>
    <row r="81" spans="1:8" ht="10.5" customHeight="1">
      <c r="A81" s="85"/>
      <c r="B81" s="178"/>
      <c r="C81" s="156"/>
      <c r="D81" s="46"/>
      <c r="E81" s="33"/>
      <c r="F81" s="275"/>
      <c r="G81" s="34"/>
      <c r="H81" s="55"/>
    </row>
    <row r="82" spans="1:8">
      <c r="A82" s="98" t="s">
        <v>45</v>
      </c>
      <c r="B82" s="99"/>
      <c r="C82" s="165" t="s">
        <v>42</v>
      </c>
      <c r="D82" s="100"/>
      <c r="E82" s="95"/>
      <c r="F82" s="282"/>
      <c r="G82" s="96"/>
      <c r="H82" s="97"/>
    </row>
    <row r="83" spans="1:8" ht="35.25" customHeight="1">
      <c r="A83" s="54"/>
      <c r="B83" s="178"/>
      <c r="C83" s="355" t="s">
        <v>160</v>
      </c>
      <c r="D83" s="46"/>
      <c r="E83" s="33"/>
      <c r="F83" s="275"/>
      <c r="G83" s="34"/>
      <c r="H83" s="55"/>
    </row>
    <row r="84" spans="1:8">
      <c r="A84" s="54"/>
      <c r="B84" s="178"/>
      <c r="C84" s="156" t="s">
        <v>28</v>
      </c>
      <c r="D84" s="46"/>
      <c r="E84" s="33"/>
      <c r="F84" s="275"/>
      <c r="G84" s="34"/>
      <c r="H84" s="55"/>
    </row>
    <row r="85" spans="1:8">
      <c r="A85" s="57"/>
      <c r="B85" s="14"/>
      <c r="C85" s="171" t="s">
        <v>43</v>
      </c>
      <c r="D85" s="48"/>
      <c r="E85" s="35" t="s">
        <v>17</v>
      </c>
      <c r="F85" s="276">
        <v>55.33</v>
      </c>
      <c r="G85" s="36"/>
      <c r="H85" s="58">
        <f>F85*G85</f>
        <v>0</v>
      </c>
    </row>
    <row r="86" spans="1:8">
      <c r="A86" s="54"/>
      <c r="B86" s="178"/>
      <c r="C86" s="163"/>
      <c r="D86" s="116"/>
      <c r="E86" s="33"/>
      <c r="F86" s="283"/>
      <c r="G86" s="89"/>
      <c r="H86" s="90"/>
    </row>
    <row r="87" spans="1:8" ht="10.5" customHeight="1">
      <c r="A87" s="85"/>
      <c r="B87" s="178"/>
      <c r="C87" s="156"/>
      <c r="D87" s="46"/>
      <c r="E87" s="33"/>
      <c r="F87" s="275"/>
      <c r="G87" s="34"/>
      <c r="H87" s="55"/>
    </row>
    <row r="88" spans="1:8">
      <c r="A88" s="179" t="s">
        <v>66</v>
      </c>
      <c r="B88" s="179"/>
      <c r="C88" s="180" t="s">
        <v>65</v>
      </c>
      <c r="D88" s="384"/>
      <c r="E88" s="385"/>
      <c r="F88" s="386"/>
      <c r="G88" s="387"/>
      <c r="H88" s="387"/>
    </row>
    <row r="89" spans="1:8" ht="57.75" customHeight="1">
      <c r="A89" s="54"/>
      <c r="B89" s="178"/>
      <c r="C89" s="156" t="s">
        <v>151</v>
      </c>
      <c r="D89" s="46"/>
      <c r="E89" s="33"/>
      <c r="F89" s="275"/>
      <c r="G89" s="34"/>
      <c r="H89" s="55"/>
    </row>
    <row r="90" spans="1:8">
      <c r="A90" s="54"/>
      <c r="B90" s="178"/>
      <c r="C90" s="156" t="s">
        <v>28</v>
      </c>
      <c r="D90" s="46"/>
      <c r="E90" s="33"/>
      <c r="F90" s="275"/>
      <c r="G90" s="34"/>
      <c r="H90" s="55"/>
    </row>
    <row r="91" spans="1:8" ht="12.75" customHeight="1">
      <c r="A91" s="57"/>
      <c r="B91" s="14"/>
      <c r="C91" s="171" t="s">
        <v>152</v>
      </c>
      <c r="D91" s="48"/>
      <c r="E91" s="35" t="s">
        <v>17</v>
      </c>
      <c r="F91" s="276">
        <v>252.82</v>
      </c>
      <c r="G91" s="36"/>
      <c r="H91" s="58">
        <f>F91*G91</f>
        <v>0</v>
      </c>
    </row>
    <row r="92" spans="1:8" ht="12.75" customHeight="1">
      <c r="A92" s="54"/>
      <c r="B92" s="178"/>
      <c r="C92" s="163"/>
      <c r="D92" s="116"/>
      <c r="E92" s="33"/>
      <c r="F92" s="283"/>
      <c r="G92" s="320"/>
      <c r="H92" s="138"/>
    </row>
    <row r="93" spans="1:8" ht="13.5" customHeight="1">
      <c r="A93" s="207" t="s">
        <v>81</v>
      </c>
      <c r="B93" s="262"/>
      <c r="C93" s="210" t="s">
        <v>201</v>
      </c>
      <c r="D93" s="230"/>
      <c r="E93" s="221"/>
      <c r="F93" s="292"/>
      <c r="G93" s="244"/>
      <c r="H93" s="232"/>
    </row>
    <row r="94" spans="1:8" ht="79.5" customHeight="1">
      <c r="A94" s="264"/>
      <c r="B94" s="234"/>
      <c r="C94" s="390" t="s">
        <v>200</v>
      </c>
      <c r="D94" s="380"/>
      <c r="E94" s="388" t="s">
        <v>131</v>
      </c>
      <c r="F94" s="293">
        <v>12</v>
      </c>
      <c r="G94" s="243"/>
      <c r="H94" s="236">
        <f>F94*G94</f>
        <v>0</v>
      </c>
    </row>
    <row r="95" spans="1:8">
      <c r="A95" s="136"/>
      <c r="B95" s="137"/>
      <c r="C95" s="163"/>
      <c r="D95" s="342"/>
      <c r="E95" s="377"/>
      <c r="F95" s="284"/>
      <c r="G95" s="119"/>
      <c r="H95" s="120"/>
    </row>
    <row r="96" spans="1:8">
      <c r="A96" s="56" t="s">
        <v>82</v>
      </c>
      <c r="B96" s="179"/>
      <c r="C96" s="153" t="s">
        <v>83</v>
      </c>
      <c r="D96" s="161"/>
      <c r="E96" s="376"/>
      <c r="F96" s="275"/>
      <c r="G96" s="34"/>
      <c r="H96" s="55"/>
    </row>
    <row r="97" spans="1:8" ht="31.5">
      <c r="A97" s="54"/>
      <c r="B97" s="178"/>
      <c r="C97" s="156" t="s">
        <v>153</v>
      </c>
      <c r="D97" s="158"/>
      <c r="E97" s="376"/>
      <c r="F97" s="275"/>
      <c r="G97" s="34"/>
      <c r="H97" s="55"/>
    </row>
    <row r="98" spans="1:8">
      <c r="A98" s="54"/>
      <c r="B98" s="178"/>
      <c r="C98" s="156" t="s">
        <v>28</v>
      </c>
      <c r="D98" s="46"/>
      <c r="E98" s="33"/>
      <c r="F98" s="275"/>
      <c r="G98" s="34"/>
      <c r="H98" s="55"/>
    </row>
    <row r="99" spans="1:8">
      <c r="A99" s="57"/>
      <c r="B99" s="14"/>
      <c r="C99" s="171" t="s">
        <v>162</v>
      </c>
      <c r="D99" s="48"/>
      <c r="E99" s="35" t="s">
        <v>134</v>
      </c>
      <c r="F99" s="276">
        <v>1</v>
      </c>
      <c r="G99" s="36"/>
      <c r="H99" s="58">
        <f>F99*G99</f>
        <v>0</v>
      </c>
    </row>
    <row r="100" spans="1:8">
      <c r="A100" s="54"/>
      <c r="B100" s="178"/>
      <c r="C100" s="163"/>
      <c r="D100" s="116"/>
      <c r="E100" s="33"/>
      <c r="F100" s="283"/>
      <c r="G100" s="89"/>
      <c r="H100" s="90"/>
    </row>
    <row r="101" spans="1:8">
      <c r="A101" s="56" t="s">
        <v>116</v>
      </c>
      <c r="B101" s="179"/>
      <c r="C101" s="153" t="s">
        <v>46</v>
      </c>
      <c r="D101" s="47"/>
      <c r="E101" s="33"/>
      <c r="F101" s="275"/>
      <c r="G101" s="34"/>
      <c r="H101" s="55"/>
    </row>
    <row r="102" spans="1:8" ht="35.25" customHeight="1">
      <c r="A102" s="54"/>
      <c r="B102" s="178"/>
      <c r="C102" s="156" t="s">
        <v>154</v>
      </c>
      <c r="D102" s="46"/>
      <c r="E102" s="33"/>
      <c r="F102" s="275"/>
      <c r="G102" s="34"/>
      <c r="H102" s="55"/>
    </row>
    <row r="103" spans="1:8">
      <c r="A103" s="54"/>
      <c r="B103" s="178"/>
      <c r="C103" s="156" t="s">
        <v>28</v>
      </c>
      <c r="D103" s="46"/>
      <c r="E103" s="33"/>
      <c r="F103" s="275"/>
      <c r="G103" s="34"/>
      <c r="H103" s="55"/>
    </row>
    <row r="104" spans="1:8">
      <c r="A104" s="57"/>
      <c r="B104" s="14"/>
      <c r="C104" s="171" t="s">
        <v>43</v>
      </c>
      <c r="D104" s="48"/>
      <c r="E104" s="35" t="s">
        <v>17</v>
      </c>
      <c r="F104" s="276">
        <f>F59+F60</f>
        <v>314.42</v>
      </c>
      <c r="G104" s="36"/>
      <c r="H104" s="58">
        <f>F104*G104</f>
        <v>0</v>
      </c>
    </row>
    <row r="105" spans="1:8">
      <c r="A105" s="54"/>
      <c r="B105" s="178"/>
      <c r="C105" s="163"/>
      <c r="D105" s="116"/>
      <c r="E105" s="33"/>
      <c r="F105" s="283"/>
      <c r="G105" s="89"/>
      <c r="H105" s="90"/>
    </row>
    <row r="106" spans="1:8">
      <c r="A106" s="56" t="s">
        <v>167</v>
      </c>
      <c r="B106" s="179"/>
      <c r="C106" s="153" t="s">
        <v>168</v>
      </c>
      <c r="D106" s="47"/>
      <c r="E106" s="33"/>
      <c r="F106" s="275"/>
      <c r="G106" s="34"/>
      <c r="H106" s="55"/>
    </row>
    <row r="107" spans="1:8" ht="65.25" customHeight="1">
      <c r="A107" s="54"/>
      <c r="B107" s="178"/>
      <c r="C107" s="156" t="s">
        <v>234</v>
      </c>
      <c r="D107" s="46"/>
      <c r="E107" s="33"/>
      <c r="F107" s="275"/>
      <c r="G107" s="34"/>
      <c r="H107" s="55"/>
    </row>
    <row r="108" spans="1:8">
      <c r="A108" s="54"/>
      <c r="B108" s="178"/>
      <c r="C108" s="156" t="s">
        <v>28</v>
      </c>
      <c r="D108" s="46"/>
      <c r="E108" s="33"/>
      <c r="F108" s="275"/>
      <c r="G108" s="34"/>
      <c r="H108" s="55"/>
    </row>
    <row r="109" spans="1:8">
      <c r="A109" s="57"/>
      <c r="B109" s="14"/>
      <c r="C109" s="171" t="s">
        <v>169</v>
      </c>
      <c r="D109" s="48"/>
      <c r="E109" s="35" t="s">
        <v>26</v>
      </c>
      <c r="F109" s="276">
        <f>F75</f>
        <v>141.28</v>
      </c>
      <c r="G109" s="36"/>
      <c r="H109" s="58">
        <f>F109*G109</f>
        <v>0</v>
      </c>
    </row>
    <row r="110" spans="1:8">
      <c r="A110" s="54"/>
      <c r="B110" s="178"/>
      <c r="C110" s="163"/>
      <c r="D110" s="116"/>
      <c r="E110" s="33"/>
      <c r="F110" s="283"/>
      <c r="G110" s="89"/>
      <c r="H110" s="90"/>
    </row>
    <row r="111" spans="1:8">
      <c r="A111" s="207" t="s">
        <v>269</v>
      </c>
      <c r="B111" s="178"/>
      <c r="C111" s="167" t="s">
        <v>272</v>
      </c>
      <c r="D111" s="116"/>
      <c r="E111" s="33"/>
      <c r="F111" s="283"/>
      <c r="G111" s="89"/>
      <c r="H111" s="90"/>
    </row>
    <row r="112" spans="1:8" ht="42">
      <c r="A112" s="3"/>
      <c r="B112" s="178"/>
      <c r="C112" s="163" t="s">
        <v>270</v>
      </c>
      <c r="D112" s="116"/>
      <c r="E112" s="33"/>
      <c r="F112" s="283"/>
      <c r="G112" s="89"/>
      <c r="H112" s="90"/>
    </row>
    <row r="113" spans="1:8">
      <c r="A113" s="54"/>
      <c r="B113" s="178"/>
      <c r="C113" s="156" t="s">
        <v>28</v>
      </c>
      <c r="D113" s="116"/>
      <c r="E113" s="33"/>
      <c r="F113" s="283"/>
      <c r="G113" s="89"/>
      <c r="H113" s="90"/>
    </row>
    <row r="114" spans="1:8">
      <c r="A114" s="57"/>
      <c r="B114" s="14"/>
      <c r="C114" s="171" t="s">
        <v>271</v>
      </c>
      <c r="D114" s="48"/>
      <c r="E114" s="35" t="s">
        <v>24</v>
      </c>
      <c r="F114" s="276">
        <v>1</v>
      </c>
      <c r="G114" s="36"/>
      <c r="H114" s="58">
        <f>F114*G114</f>
        <v>0</v>
      </c>
    </row>
    <row r="115" spans="1:8">
      <c r="A115" s="54"/>
      <c r="B115" s="178"/>
      <c r="C115" s="163"/>
      <c r="D115" s="116"/>
      <c r="E115" s="33"/>
      <c r="F115" s="283"/>
      <c r="G115" s="89"/>
      <c r="H115" s="90"/>
    </row>
    <row r="116" spans="1:8" ht="22.5" customHeight="1">
      <c r="A116" s="53"/>
      <c r="B116" s="11"/>
      <c r="C116" s="154" t="s">
        <v>182</v>
      </c>
      <c r="D116" s="50"/>
      <c r="E116" s="42"/>
      <c r="F116" s="285"/>
      <c r="G116" s="43"/>
      <c r="H116" s="65">
        <f>SUM(H59:H114)</f>
        <v>0</v>
      </c>
    </row>
    <row r="117" spans="1:8" ht="11.25">
      <c r="A117" s="71"/>
      <c r="B117" s="72"/>
      <c r="C117" s="354"/>
      <c r="D117" s="73"/>
      <c r="E117" s="74"/>
      <c r="F117" s="286"/>
      <c r="G117" s="75"/>
      <c r="H117" s="76"/>
    </row>
    <row r="118" spans="1:8" ht="20.25" customHeight="1">
      <c r="A118" s="53" t="s">
        <v>11</v>
      </c>
      <c r="B118" s="11"/>
      <c r="C118" s="154" t="s">
        <v>48</v>
      </c>
      <c r="D118" s="45"/>
      <c r="E118" s="32"/>
      <c r="F118" s="274"/>
      <c r="G118" s="40"/>
      <c r="H118" s="62"/>
    </row>
    <row r="119" spans="1:8">
      <c r="A119" s="85"/>
      <c r="B119" s="178"/>
      <c r="C119" s="156"/>
      <c r="D119" s="46"/>
      <c r="E119" s="33"/>
      <c r="F119" s="275"/>
      <c r="G119" s="34"/>
      <c r="H119" s="55"/>
    </row>
    <row r="120" spans="1:8">
      <c r="A120" s="56" t="s">
        <v>12</v>
      </c>
      <c r="B120" s="179"/>
      <c r="C120" s="153" t="s">
        <v>267</v>
      </c>
      <c r="D120" s="47"/>
      <c r="E120" s="33"/>
      <c r="F120" s="275"/>
      <c r="G120" s="34"/>
      <c r="H120" s="55"/>
    </row>
    <row r="121" spans="1:8" ht="35.25" customHeight="1">
      <c r="A121" s="54"/>
      <c r="B121" s="178"/>
      <c r="C121" s="156" t="s">
        <v>235</v>
      </c>
      <c r="D121" s="46"/>
      <c r="E121" s="33"/>
      <c r="F121" s="275"/>
      <c r="G121" s="34"/>
      <c r="H121" s="55"/>
    </row>
    <row r="122" spans="1:8">
      <c r="A122" s="54"/>
      <c r="B122" s="178"/>
      <c r="C122" s="156" t="s">
        <v>28</v>
      </c>
      <c r="D122" s="46"/>
      <c r="E122" s="33"/>
      <c r="F122" s="275"/>
      <c r="G122" s="34"/>
      <c r="H122" s="55"/>
    </row>
    <row r="123" spans="1:8">
      <c r="A123" s="57"/>
      <c r="B123" s="14"/>
      <c r="C123" s="171" t="s">
        <v>49</v>
      </c>
      <c r="D123" s="48"/>
      <c r="E123" s="35" t="s">
        <v>24</v>
      </c>
      <c r="F123" s="276">
        <v>2</v>
      </c>
      <c r="G123" s="36"/>
      <c r="H123" s="58">
        <f>F123*G123</f>
        <v>0</v>
      </c>
    </row>
    <row r="124" spans="1:8">
      <c r="A124" s="54"/>
      <c r="B124" s="178"/>
      <c r="C124" s="163"/>
      <c r="D124" s="184"/>
      <c r="E124" s="33"/>
      <c r="F124" s="283"/>
      <c r="G124" s="89"/>
      <c r="H124" s="138"/>
    </row>
    <row r="125" spans="1:8">
      <c r="A125" s="56" t="s">
        <v>69</v>
      </c>
      <c r="B125" s="179"/>
      <c r="C125" s="153" t="s">
        <v>211</v>
      </c>
      <c r="D125" s="47"/>
      <c r="E125" s="33"/>
      <c r="F125" s="275"/>
      <c r="G125" s="34"/>
      <c r="H125" s="55"/>
    </row>
    <row r="126" spans="1:8" ht="108" customHeight="1">
      <c r="A126" s="54"/>
      <c r="B126" s="178"/>
      <c r="C126" s="156" t="s">
        <v>213</v>
      </c>
      <c r="D126" s="46"/>
      <c r="E126" s="33"/>
      <c r="F126" s="275"/>
      <c r="G126" s="34"/>
      <c r="H126" s="55"/>
    </row>
    <row r="127" spans="1:8">
      <c r="A127" s="54"/>
      <c r="B127" s="178"/>
      <c r="C127" s="156" t="s">
        <v>28</v>
      </c>
      <c r="D127" s="139"/>
      <c r="E127" s="140"/>
      <c r="F127" s="287"/>
      <c r="G127" s="141"/>
      <c r="H127" s="142"/>
    </row>
    <row r="128" spans="1:8">
      <c r="A128" s="57"/>
      <c r="B128" s="14"/>
      <c r="C128" s="171" t="s">
        <v>50</v>
      </c>
      <c r="D128" s="143"/>
      <c r="E128" s="35" t="s">
        <v>26</v>
      </c>
      <c r="F128" s="276">
        <f>F25*1.6*2</f>
        <v>684.99</v>
      </c>
      <c r="G128" s="36"/>
      <c r="H128" s="58">
        <f>F128*G128</f>
        <v>0</v>
      </c>
    </row>
    <row r="129" spans="1:8">
      <c r="A129" s="108"/>
      <c r="C129" s="156"/>
      <c r="D129" s="144"/>
      <c r="F129" s="282"/>
      <c r="G129" s="145"/>
      <c r="H129" s="109"/>
    </row>
    <row r="130" spans="1:8">
      <c r="A130" s="207" t="s">
        <v>125</v>
      </c>
      <c r="B130" s="262"/>
      <c r="C130" s="210" t="s">
        <v>135</v>
      </c>
      <c r="D130" s="230"/>
      <c r="E130" s="221"/>
      <c r="F130" s="288"/>
      <c r="G130" s="231"/>
      <c r="H130" s="232"/>
    </row>
    <row r="131" spans="1:8" ht="47.25" customHeight="1">
      <c r="A131" s="233"/>
      <c r="B131" s="262"/>
      <c r="C131" s="228" t="s">
        <v>142</v>
      </c>
      <c r="D131" s="230"/>
      <c r="E131" s="221"/>
      <c r="F131" s="288"/>
      <c r="G131" s="231"/>
      <c r="H131" s="232"/>
    </row>
    <row r="132" spans="1:8">
      <c r="A132" s="110"/>
      <c r="B132" s="111"/>
      <c r="C132" s="174" t="s">
        <v>166</v>
      </c>
      <c r="D132" s="49"/>
      <c r="E132" s="35" t="s">
        <v>24</v>
      </c>
      <c r="F132" s="309">
        <v>100</v>
      </c>
      <c r="G132" s="319"/>
      <c r="H132" s="115">
        <f>F132*G132</f>
        <v>0</v>
      </c>
    </row>
    <row r="133" spans="1:8">
      <c r="A133" s="233"/>
      <c r="B133" s="262"/>
      <c r="C133" s="228"/>
      <c r="D133" s="230"/>
      <c r="E133" s="221"/>
      <c r="F133" s="288"/>
      <c r="G133" s="231"/>
      <c r="H133" s="232"/>
    </row>
    <row r="134" spans="1:8" ht="12.75" customHeight="1">
      <c r="A134" s="207" t="s">
        <v>126</v>
      </c>
      <c r="B134" s="262"/>
      <c r="C134" s="210" t="s">
        <v>132</v>
      </c>
      <c r="D134" s="230"/>
      <c r="E134" s="221"/>
      <c r="F134" s="288"/>
      <c r="G134" s="231"/>
      <c r="H134" s="232"/>
    </row>
    <row r="135" spans="1:8" ht="77.25" customHeight="1">
      <c r="A135" s="207"/>
      <c r="B135" s="217"/>
      <c r="C135" s="230" t="s">
        <v>124</v>
      </c>
      <c r="D135" s="237"/>
      <c r="E135" s="238"/>
      <c r="F135" s="290"/>
      <c r="G135" s="224"/>
      <c r="H135" s="239"/>
    </row>
    <row r="136" spans="1:8" ht="11.25" customHeight="1">
      <c r="A136" s="240"/>
      <c r="B136" s="218"/>
      <c r="C136" s="219" t="s">
        <v>122</v>
      </c>
      <c r="D136" s="241"/>
      <c r="E136" s="222" t="s">
        <v>123</v>
      </c>
      <c r="F136" s="291">
        <v>2</v>
      </c>
      <c r="G136" s="225"/>
      <c r="H136" s="242">
        <f>F136*G136</f>
        <v>0</v>
      </c>
    </row>
    <row r="137" spans="1:8">
      <c r="A137" s="226"/>
      <c r="B137" s="217"/>
      <c r="C137" s="314"/>
      <c r="D137" s="227"/>
      <c r="E137" s="221"/>
      <c r="F137" s="290"/>
      <c r="G137" s="224"/>
      <c r="H137" s="239"/>
    </row>
    <row r="138" spans="1:8" s="313" customFormat="1">
      <c r="A138" s="56" t="s">
        <v>185</v>
      </c>
      <c r="B138" s="179"/>
      <c r="C138" s="315" t="s">
        <v>184</v>
      </c>
      <c r="D138" s="316"/>
      <c r="E138" s="310"/>
      <c r="F138" s="311"/>
      <c r="G138" s="317"/>
      <c r="H138" s="312"/>
    </row>
    <row r="139" spans="1:8" ht="182.25" customHeight="1">
      <c r="A139" s="260"/>
      <c r="B139" s="262"/>
      <c r="C139" s="329" t="s">
        <v>221</v>
      </c>
      <c r="D139" s="230"/>
      <c r="E139" s="229"/>
      <c r="F139" s="221"/>
      <c r="G139" s="244"/>
      <c r="H139" s="232"/>
    </row>
    <row r="140" spans="1:8" ht="101.25" customHeight="1">
      <c r="A140" s="260"/>
      <c r="B140" s="262"/>
      <c r="C140" s="329" t="s">
        <v>219</v>
      </c>
      <c r="D140" s="230"/>
      <c r="E140" s="229"/>
      <c r="F140" s="221"/>
      <c r="G140" s="244"/>
      <c r="H140" s="232"/>
    </row>
    <row r="141" spans="1:8" ht="109.5" customHeight="1">
      <c r="A141" s="260"/>
      <c r="B141" s="262"/>
      <c r="C141" s="328" t="s">
        <v>220</v>
      </c>
      <c r="D141" s="230"/>
      <c r="E141" s="221"/>
      <c r="F141" s="292"/>
      <c r="G141" s="244"/>
      <c r="H141" s="232"/>
    </row>
    <row r="142" spans="1:8" ht="13.9" customHeight="1">
      <c r="A142" s="260"/>
      <c r="B142" s="262"/>
      <c r="C142" s="263" t="s">
        <v>186</v>
      </c>
      <c r="D142" s="230"/>
      <c r="E142" s="221" t="s">
        <v>123</v>
      </c>
      <c r="F142" s="292">
        <v>3</v>
      </c>
      <c r="G142" s="244"/>
      <c r="H142" s="232">
        <f>F142*G142</f>
        <v>0</v>
      </c>
    </row>
    <row r="143" spans="1:8">
      <c r="A143" s="133"/>
      <c r="B143" s="134"/>
      <c r="C143" s="169"/>
      <c r="D143" s="135"/>
      <c r="E143" s="152"/>
      <c r="F143" s="294"/>
      <c r="G143" s="185"/>
      <c r="H143" s="84"/>
    </row>
    <row r="144" spans="1:8" ht="18.75" customHeight="1">
      <c r="A144" s="53"/>
      <c r="B144" s="11"/>
      <c r="C144" s="154" t="s">
        <v>181</v>
      </c>
      <c r="D144" s="50"/>
      <c r="E144" s="42"/>
      <c r="F144" s="285"/>
      <c r="G144" s="43"/>
      <c r="H144" s="77">
        <f>SUM(H123:H142)</f>
        <v>0</v>
      </c>
    </row>
    <row r="145" spans="1:8" ht="11.25">
      <c r="A145" s="78"/>
      <c r="B145" s="79"/>
      <c r="C145" s="155"/>
      <c r="D145" s="81"/>
      <c r="E145" s="117"/>
      <c r="F145" s="295"/>
      <c r="G145" s="118"/>
      <c r="H145" s="84"/>
    </row>
    <row r="146" spans="1:8" ht="18" customHeight="1">
      <c r="A146" s="53" t="s">
        <v>13</v>
      </c>
      <c r="B146" s="11"/>
      <c r="C146" s="154" t="s">
        <v>53</v>
      </c>
      <c r="D146" s="45"/>
      <c r="E146" s="32"/>
      <c r="F146" s="274"/>
      <c r="G146" s="40"/>
      <c r="H146" s="68"/>
    </row>
    <row r="147" spans="1:8" ht="12" customHeight="1">
      <c r="A147" s="56" t="s">
        <v>14</v>
      </c>
      <c r="B147" s="179"/>
      <c r="C147" s="153" t="s">
        <v>110</v>
      </c>
      <c r="D147" s="47"/>
      <c r="E147" s="33"/>
      <c r="F147" s="275"/>
      <c r="G147" s="34"/>
      <c r="H147" s="69"/>
    </row>
    <row r="148" spans="1:8" ht="12" customHeight="1">
      <c r="A148" s="56" t="s">
        <v>111</v>
      </c>
      <c r="B148" s="179"/>
      <c r="C148" s="153" t="s">
        <v>84</v>
      </c>
      <c r="D148" s="47"/>
      <c r="E148" s="33"/>
      <c r="F148" s="275"/>
      <c r="G148" s="34"/>
      <c r="H148" s="69"/>
    </row>
    <row r="149" spans="1:8" ht="96" customHeight="1">
      <c r="A149" s="54"/>
      <c r="B149" s="178"/>
      <c r="C149" s="156" t="s">
        <v>268</v>
      </c>
      <c r="D149" s="46"/>
      <c r="E149" s="33"/>
      <c r="F149" s="275"/>
      <c r="G149" s="34"/>
      <c r="H149" s="69"/>
    </row>
    <row r="150" spans="1:8">
      <c r="A150" s="54"/>
      <c r="B150" s="178"/>
      <c r="C150" s="1" t="s">
        <v>28</v>
      </c>
      <c r="D150" s="157"/>
      <c r="E150" s="33"/>
      <c r="F150" s="275"/>
      <c r="G150" s="34"/>
      <c r="H150" s="69"/>
    </row>
    <row r="151" spans="1:8">
      <c r="A151" s="54"/>
      <c r="B151" s="178"/>
      <c r="C151" s="183" t="s">
        <v>54</v>
      </c>
      <c r="D151" s="158"/>
      <c r="E151" s="33"/>
      <c r="F151" s="275"/>
      <c r="G151" s="34"/>
      <c r="H151" s="69"/>
    </row>
    <row r="152" spans="1:8">
      <c r="A152" s="54"/>
      <c r="B152" s="178"/>
      <c r="C152" s="258" t="s">
        <v>112</v>
      </c>
      <c r="D152" s="159"/>
      <c r="E152" s="33" t="s">
        <v>25</v>
      </c>
      <c r="F152" s="283">
        <v>214.06</v>
      </c>
      <c r="G152" s="89"/>
      <c r="H152" s="138">
        <f>F152*G152</f>
        <v>0</v>
      </c>
    </row>
    <row r="153" spans="1:8">
      <c r="A153" s="54"/>
      <c r="B153" s="178"/>
      <c r="C153" s="258" t="s">
        <v>158</v>
      </c>
      <c r="D153" s="159"/>
      <c r="E153" s="33" t="s">
        <v>25</v>
      </c>
      <c r="F153" s="283">
        <v>6</v>
      </c>
      <c r="G153" s="89"/>
      <c r="H153" s="138">
        <f>F153*G153</f>
        <v>0</v>
      </c>
    </row>
    <row r="154" spans="1:8" ht="10.5" customHeight="1">
      <c r="A154" s="102"/>
      <c r="B154" s="103"/>
      <c r="C154" s="104"/>
      <c r="D154" s="160"/>
      <c r="E154" s="86"/>
      <c r="F154" s="296"/>
      <c r="G154" s="87"/>
      <c r="H154" s="107"/>
    </row>
    <row r="155" spans="1:8">
      <c r="A155" s="56" t="s">
        <v>15</v>
      </c>
      <c r="B155" s="179"/>
      <c r="C155" s="180" t="s">
        <v>85</v>
      </c>
      <c r="D155" s="161"/>
      <c r="E155" s="33"/>
      <c r="F155" s="275"/>
      <c r="G155" s="34"/>
      <c r="H155" s="69"/>
    </row>
    <row r="156" spans="1:8" ht="77.25" customHeight="1">
      <c r="A156" s="54"/>
      <c r="B156" s="178"/>
      <c r="C156" s="1" t="s">
        <v>170</v>
      </c>
      <c r="D156" s="158"/>
      <c r="E156" s="33"/>
      <c r="F156" s="275"/>
      <c r="G156" s="34"/>
      <c r="H156" s="69"/>
    </row>
    <row r="157" spans="1:8">
      <c r="A157" s="54"/>
      <c r="B157" s="178"/>
      <c r="C157" s="1" t="s">
        <v>28</v>
      </c>
      <c r="D157" s="158"/>
      <c r="E157" s="33"/>
      <c r="F157" s="275"/>
      <c r="G157" s="34"/>
      <c r="H157" s="69"/>
    </row>
    <row r="158" spans="1:8">
      <c r="A158" s="54"/>
      <c r="B158" s="178"/>
      <c r="C158" s="183" t="s">
        <v>86</v>
      </c>
      <c r="D158" s="158"/>
      <c r="E158" s="33"/>
      <c r="F158" s="275"/>
      <c r="G158" s="34"/>
      <c r="H158" s="69"/>
    </row>
    <row r="159" spans="1:8">
      <c r="A159" s="54"/>
      <c r="B159" s="178"/>
      <c r="C159" s="259" t="s">
        <v>202</v>
      </c>
      <c r="D159" s="159"/>
      <c r="E159" s="33" t="s">
        <v>25</v>
      </c>
      <c r="F159" s="283">
        <v>12</v>
      </c>
      <c r="G159" s="89"/>
      <c r="H159" s="138">
        <f>F159*G159</f>
        <v>0</v>
      </c>
    </row>
    <row r="160" spans="1:8" ht="10.5" customHeight="1">
      <c r="A160" s="102"/>
      <c r="B160" s="103"/>
      <c r="C160" s="104"/>
      <c r="D160" s="160"/>
      <c r="E160" s="86"/>
      <c r="F160" s="296"/>
      <c r="G160" s="87"/>
      <c r="H160" s="107"/>
    </row>
    <row r="161" spans="1:8">
      <c r="A161" s="56" t="s">
        <v>33</v>
      </c>
      <c r="B161" s="179"/>
      <c r="C161" s="180" t="s">
        <v>57</v>
      </c>
      <c r="D161" s="161"/>
      <c r="E161" s="33"/>
      <c r="F161" s="275"/>
      <c r="G161" s="34"/>
      <c r="H161" s="69"/>
    </row>
    <row r="162" spans="1:8" ht="69" customHeight="1">
      <c r="A162" s="54"/>
      <c r="B162" s="178"/>
      <c r="C162" s="1" t="s">
        <v>236</v>
      </c>
      <c r="D162" s="162"/>
      <c r="E162" s="33"/>
      <c r="F162" s="275"/>
      <c r="G162" s="34"/>
      <c r="H162" s="69"/>
    </row>
    <row r="163" spans="1:8">
      <c r="A163" s="54"/>
      <c r="B163" s="178"/>
      <c r="C163" s="156" t="s">
        <v>28</v>
      </c>
      <c r="D163" s="46"/>
      <c r="E163" s="33"/>
      <c r="F163" s="275"/>
      <c r="G163" s="34"/>
      <c r="H163" s="69"/>
    </row>
    <row r="164" spans="1:8">
      <c r="A164" s="57"/>
      <c r="B164" s="14"/>
      <c r="C164" s="171" t="s">
        <v>64</v>
      </c>
      <c r="D164" s="49"/>
      <c r="E164" s="35" t="s">
        <v>25</v>
      </c>
      <c r="F164" s="276">
        <f>F152</f>
        <v>214.06</v>
      </c>
      <c r="G164" s="36"/>
      <c r="H164" s="92">
        <f>F164*G164</f>
        <v>0</v>
      </c>
    </row>
    <row r="165" spans="1:8" ht="10.5" customHeight="1">
      <c r="A165" s="66"/>
      <c r="B165" s="19"/>
      <c r="C165" s="164"/>
      <c r="D165" s="21"/>
      <c r="E165" s="88"/>
      <c r="F165" s="298"/>
      <c r="G165" s="44"/>
      <c r="H165" s="67"/>
    </row>
    <row r="166" spans="1:8" ht="10.5" customHeight="1">
      <c r="A166" s="78"/>
      <c r="B166" s="79"/>
      <c r="C166" s="155"/>
      <c r="D166" s="81"/>
      <c r="E166" s="117"/>
      <c r="F166" s="295"/>
      <c r="G166" s="118"/>
      <c r="H166" s="84"/>
    </row>
    <row r="167" spans="1:8">
      <c r="A167" s="98" t="s">
        <v>34</v>
      </c>
      <c r="B167" s="99"/>
      <c r="C167" s="165" t="s">
        <v>92</v>
      </c>
      <c r="D167" s="100"/>
      <c r="E167" s="95"/>
      <c r="F167" s="282"/>
      <c r="G167" s="96"/>
      <c r="H167" s="146"/>
    </row>
    <row r="168" spans="1:8" ht="111" customHeight="1">
      <c r="A168" s="54"/>
      <c r="B168" s="178"/>
      <c r="C168" s="156" t="s">
        <v>250</v>
      </c>
      <c r="D168" s="46"/>
      <c r="E168" s="33"/>
      <c r="F168" s="275"/>
      <c r="G168" s="34"/>
      <c r="H168" s="69"/>
    </row>
    <row r="169" spans="1:8">
      <c r="A169" s="54"/>
      <c r="B169" s="178"/>
      <c r="C169" s="156" t="s">
        <v>28</v>
      </c>
      <c r="D169" s="46"/>
      <c r="E169" s="33"/>
      <c r="F169" s="275"/>
      <c r="G169" s="34"/>
      <c r="H169" s="69"/>
    </row>
    <row r="170" spans="1:8" ht="21">
      <c r="A170" s="54"/>
      <c r="B170" s="178"/>
      <c r="C170" s="163" t="s">
        <v>155</v>
      </c>
      <c r="D170" s="46"/>
      <c r="E170" s="33"/>
      <c r="F170" s="275"/>
      <c r="G170" s="34"/>
      <c r="H170" s="69"/>
    </row>
    <row r="171" spans="1:8" ht="11.25">
      <c r="A171" s="66"/>
      <c r="B171" s="19"/>
      <c r="C171" s="166" t="s">
        <v>114</v>
      </c>
      <c r="D171" s="116"/>
      <c r="E171" s="33" t="s">
        <v>24</v>
      </c>
      <c r="F171" s="283">
        <v>2</v>
      </c>
      <c r="G171" s="89"/>
      <c r="H171" s="138">
        <f>F171*G171</f>
        <v>0</v>
      </c>
    </row>
    <row r="172" spans="1:8" ht="11.25">
      <c r="A172" s="78"/>
      <c r="B172" s="79"/>
      <c r="C172" s="170" t="s">
        <v>113</v>
      </c>
      <c r="D172" s="48"/>
      <c r="E172" s="35" t="s">
        <v>24</v>
      </c>
      <c r="F172" s="276">
        <v>1</v>
      </c>
      <c r="G172" s="36"/>
      <c r="H172" s="92">
        <f>F172*G172</f>
        <v>0</v>
      </c>
    </row>
    <row r="173" spans="1:8">
      <c r="A173" s="98" t="s">
        <v>55</v>
      </c>
      <c r="B173" s="99"/>
      <c r="C173" s="165" t="s">
        <v>91</v>
      </c>
      <c r="D173" s="100"/>
      <c r="E173" s="95"/>
      <c r="F173" s="282"/>
      <c r="G173" s="96"/>
      <c r="H173" s="146"/>
    </row>
    <row r="174" spans="1:8" ht="120.75" customHeight="1">
      <c r="A174" s="54"/>
      <c r="B174" s="178"/>
      <c r="C174" s="228" t="s">
        <v>156</v>
      </c>
      <c r="D174" s="46"/>
      <c r="E174" s="33"/>
      <c r="F174" s="275"/>
      <c r="G174" s="34"/>
      <c r="H174" s="69"/>
    </row>
    <row r="175" spans="1:8">
      <c r="A175" s="54"/>
      <c r="B175" s="178"/>
      <c r="C175" s="156" t="s">
        <v>28</v>
      </c>
      <c r="D175" s="46"/>
      <c r="E175" s="33"/>
      <c r="F175" s="275"/>
      <c r="G175" s="34"/>
      <c r="H175" s="69"/>
    </row>
    <row r="176" spans="1:8">
      <c r="A176" s="54"/>
      <c r="B176" s="178"/>
      <c r="C176" s="163" t="s">
        <v>93</v>
      </c>
      <c r="D176" s="46"/>
      <c r="E176" s="33"/>
      <c r="F176" s="275"/>
      <c r="G176" s="34"/>
      <c r="H176" s="69"/>
    </row>
    <row r="177" spans="1:8">
      <c r="A177" s="54"/>
      <c r="B177" s="178"/>
      <c r="C177" s="166" t="s">
        <v>90</v>
      </c>
      <c r="D177" s="116"/>
      <c r="E177" s="33" t="s">
        <v>24</v>
      </c>
      <c r="F177" s="283">
        <v>2</v>
      </c>
      <c r="G177" s="89"/>
      <c r="H177" s="138">
        <f>F177*G177</f>
        <v>0</v>
      </c>
    </row>
    <row r="178" spans="1:8" ht="8.25" customHeight="1">
      <c r="A178" s="121"/>
      <c r="B178" s="122"/>
      <c r="C178" s="168"/>
      <c r="D178" s="123"/>
      <c r="E178" s="124"/>
      <c r="F178" s="297"/>
      <c r="G178" s="125"/>
      <c r="H178" s="126"/>
    </row>
    <row r="179" spans="1:8" ht="11.25">
      <c r="A179" s="56" t="s">
        <v>172</v>
      </c>
      <c r="B179" s="397"/>
      <c r="C179" s="153" t="s">
        <v>94</v>
      </c>
      <c r="D179" s="398"/>
      <c r="E179" s="128"/>
      <c r="F179" s="299"/>
      <c r="G179" s="129"/>
      <c r="H179" s="130"/>
    </row>
    <row r="180" spans="1:8" ht="130.5" customHeight="1">
      <c r="A180" s="127"/>
      <c r="B180" s="397"/>
      <c r="C180" s="156" t="s">
        <v>157</v>
      </c>
      <c r="D180" s="398"/>
      <c r="E180" s="128"/>
      <c r="F180" s="299"/>
      <c r="G180" s="129"/>
      <c r="H180" s="130"/>
    </row>
    <row r="181" spans="1:8" ht="7.5" customHeight="1">
      <c r="A181" s="66"/>
      <c r="B181" s="19"/>
      <c r="C181" s="164"/>
      <c r="D181" s="21"/>
      <c r="E181" s="88"/>
      <c r="F181" s="298"/>
      <c r="G181" s="44"/>
      <c r="H181" s="67"/>
    </row>
    <row r="182" spans="1:8" ht="18.75" customHeight="1">
      <c r="A182" s="66" t="s">
        <v>203</v>
      </c>
      <c r="B182" s="397"/>
      <c r="C182" s="210" t="s">
        <v>187</v>
      </c>
      <c r="D182" s="398"/>
      <c r="E182" s="128"/>
      <c r="F182" s="318"/>
      <c r="G182" s="129"/>
      <c r="H182" s="130"/>
    </row>
    <row r="183" spans="1:8" ht="67.5" customHeight="1">
      <c r="A183" s="127"/>
      <c r="B183" s="397"/>
      <c r="C183" s="156" t="s">
        <v>188</v>
      </c>
      <c r="D183" s="398"/>
      <c r="E183" s="128"/>
      <c r="F183" s="318"/>
      <c r="G183" s="129"/>
      <c r="H183" s="130"/>
    </row>
    <row r="184" spans="1:8" ht="87.75" customHeight="1">
      <c r="A184" s="127"/>
      <c r="B184" s="397"/>
      <c r="C184" s="156" t="s">
        <v>189</v>
      </c>
      <c r="D184" s="398"/>
      <c r="E184" s="128"/>
      <c r="F184" s="318"/>
      <c r="G184" s="129"/>
      <c r="H184" s="130"/>
    </row>
    <row r="185" spans="1:8" ht="60.75" customHeight="1">
      <c r="A185" s="127"/>
      <c r="B185" s="397"/>
      <c r="C185" s="156" t="s">
        <v>190</v>
      </c>
      <c r="D185" s="398"/>
      <c r="E185" s="128"/>
      <c r="F185" s="318"/>
      <c r="G185" s="44"/>
      <c r="H185" s="67"/>
    </row>
    <row r="186" spans="1:8" ht="27" customHeight="1">
      <c r="A186" s="127"/>
      <c r="B186" s="397"/>
      <c r="C186" s="156" t="s">
        <v>191</v>
      </c>
      <c r="D186" s="398"/>
      <c r="E186" s="128"/>
      <c r="F186" s="363"/>
      <c r="G186" s="44"/>
      <c r="H186" s="67"/>
    </row>
    <row r="187" spans="1:8" ht="16.5" customHeight="1">
      <c r="A187" s="127"/>
      <c r="B187" s="397"/>
      <c r="C187" s="156" t="s">
        <v>237</v>
      </c>
      <c r="D187" s="398"/>
      <c r="E187" s="221" t="s">
        <v>24</v>
      </c>
      <c r="F187" s="247">
        <v>1</v>
      </c>
      <c r="G187" s="44"/>
      <c r="H187" s="67">
        <f>F187*G187</f>
        <v>0</v>
      </c>
    </row>
    <row r="188" spans="1:8" ht="16.5" customHeight="1">
      <c r="A188" s="127"/>
      <c r="B188" s="397"/>
      <c r="C188" s="156" t="s">
        <v>238</v>
      </c>
      <c r="D188" s="398"/>
      <c r="E188" s="221" t="s">
        <v>24</v>
      </c>
      <c r="F188" s="247">
        <v>1</v>
      </c>
      <c r="G188" s="44"/>
      <c r="H188" s="67">
        <f>F188*G188</f>
        <v>0</v>
      </c>
    </row>
    <row r="189" spans="1:8" ht="15.75" customHeight="1">
      <c r="A189" s="265"/>
      <c r="B189" s="266"/>
      <c r="C189" s="174" t="s">
        <v>239</v>
      </c>
      <c r="D189" s="267"/>
      <c r="E189" s="35" t="s">
        <v>24</v>
      </c>
      <c r="F189" s="36">
        <v>1</v>
      </c>
      <c r="G189" s="118"/>
      <c r="H189" s="84">
        <f>F189*G189</f>
        <v>0</v>
      </c>
    </row>
    <row r="190" spans="1:8" ht="8.25" customHeight="1">
      <c r="A190" s="66"/>
      <c r="B190" s="19"/>
      <c r="C190" s="164"/>
      <c r="D190" s="21"/>
      <c r="E190" s="88"/>
      <c r="F190" s="298"/>
      <c r="G190" s="44"/>
      <c r="H190" s="67"/>
    </row>
    <row r="191" spans="1:8">
      <c r="A191" s="56" t="s">
        <v>173</v>
      </c>
      <c r="B191" s="179"/>
      <c r="C191" s="153" t="s">
        <v>281</v>
      </c>
      <c r="D191" s="47"/>
      <c r="E191" s="33"/>
      <c r="F191" s="275"/>
      <c r="G191" s="34"/>
      <c r="H191" s="69"/>
    </row>
    <row r="192" spans="1:8" ht="24.75" customHeight="1">
      <c r="A192" s="54"/>
      <c r="B192" s="178"/>
      <c r="C192" s="156" t="s">
        <v>282</v>
      </c>
      <c r="D192" s="46"/>
      <c r="E192" s="33"/>
      <c r="F192" s="275"/>
      <c r="G192" s="34"/>
      <c r="H192" s="69"/>
    </row>
    <row r="193" spans="1:8">
      <c r="A193" s="54"/>
      <c r="B193" s="178"/>
      <c r="C193" s="156" t="s">
        <v>28</v>
      </c>
      <c r="D193" s="46"/>
      <c r="E193" s="33"/>
      <c r="F193" s="275"/>
      <c r="G193" s="34"/>
      <c r="H193" s="69"/>
    </row>
    <row r="194" spans="1:8">
      <c r="A194" s="54"/>
      <c r="B194" s="178"/>
      <c r="C194" s="163" t="s">
        <v>283</v>
      </c>
      <c r="D194" s="46"/>
      <c r="E194" s="33"/>
      <c r="F194" s="275"/>
      <c r="G194" s="34"/>
      <c r="H194" s="69"/>
    </row>
    <row r="195" spans="1:8" ht="11.25">
      <c r="A195" s="66"/>
      <c r="B195" s="19"/>
      <c r="C195" s="166" t="s">
        <v>163</v>
      </c>
      <c r="D195" s="116"/>
      <c r="E195" s="33" t="s">
        <v>24</v>
      </c>
      <c r="F195" s="283">
        <v>2</v>
      </c>
      <c r="G195" s="89"/>
      <c r="H195" s="138">
        <f>F195*G195</f>
        <v>0</v>
      </c>
    </row>
    <row r="196" spans="1:8" ht="11.25">
      <c r="A196" s="78"/>
      <c r="B196" s="79"/>
      <c r="C196" s="170" t="s">
        <v>115</v>
      </c>
      <c r="D196" s="48"/>
      <c r="E196" s="35" t="s">
        <v>24</v>
      </c>
      <c r="F196" s="276">
        <v>5</v>
      </c>
      <c r="G196" s="36"/>
      <c r="H196" s="92">
        <f>F196*G196</f>
        <v>0</v>
      </c>
    </row>
    <row r="197" spans="1:8" ht="11.25">
      <c r="A197" s="66"/>
      <c r="B197" s="19"/>
      <c r="C197" s="166"/>
      <c r="D197" s="116"/>
      <c r="E197" s="33"/>
      <c r="F197" s="283"/>
      <c r="G197" s="89"/>
      <c r="H197" s="138"/>
    </row>
    <row r="198" spans="1:8" ht="7.5" customHeight="1">
      <c r="A198" s="78"/>
      <c r="B198" s="79"/>
      <c r="C198" s="170"/>
      <c r="D198" s="48"/>
      <c r="E198" s="35"/>
      <c r="F198" s="276"/>
      <c r="G198" s="36"/>
      <c r="H198" s="92"/>
    </row>
    <row r="199" spans="1:8">
      <c r="A199" s="98" t="s">
        <v>174</v>
      </c>
      <c r="B199" s="99"/>
      <c r="C199" s="165" t="s">
        <v>95</v>
      </c>
      <c r="D199" s="100"/>
      <c r="E199" s="95"/>
      <c r="F199" s="282"/>
      <c r="G199" s="96"/>
      <c r="H199" s="146"/>
    </row>
    <row r="200" spans="1:8" ht="21">
      <c r="A200" s="54"/>
      <c r="B200" s="178"/>
      <c r="C200" s="156" t="s">
        <v>96</v>
      </c>
      <c r="D200" s="46"/>
      <c r="E200" s="33"/>
      <c r="F200" s="275"/>
      <c r="G200" s="34"/>
      <c r="H200" s="69"/>
    </row>
    <row r="201" spans="1:8">
      <c r="A201" s="54"/>
      <c r="B201" s="178"/>
      <c r="C201" s="156" t="s">
        <v>28</v>
      </c>
      <c r="D201" s="46"/>
      <c r="E201" s="33"/>
      <c r="F201" s="275"/>
      <c r="G201" s="34"/>
      <c r="H201" s="55"/>
    </row>
    <row r="202" spans="1:8">
      <c r="A202" s="54"/>
      <c r="B202" s="178"/>
      <c r="C202" s="163" t="s">
        <v>97</v>
      </c>
      <c r="D202" s="46"/>
      <c r="E202" s="33"/>
      <c r="F202" s="275"/>
      <c r="G202" s="34"/>
      <c r="H202" s="55"/>
    </row>
    <row r="203" spans="1:8" ht="11.25">
      <c r="A203" s="78"/>
      <c r="B203" s="79"/>
      <c r="C203" s="170" t="s">
        <v>197</v>
      </c>
      <c r="D203" s="48"/>
      <c r="E203" s="35" t="s">
        <v>24</v>
      </c>
      <c r="F203" s="276">
        <v>1</v>
      </c>
      <c r="G203" s="36"/>
      <c r="H203" s="58">
        <f>F203*G203</f>
        <v>0</v>
      </c>
    </row>
    <row r="204" spans="1:8">
      <c r="A204" s="56"/>
      <c r="B204" s="179"/>
      <c r="C204" s="153"/>
      <c r="D204" s="47"/>
      <c r="E204" s="33"/>
      <c r="F204" s="275"/>
      <c r="G204" s="34"/>
      <c r="H204" s="55"/>
    </row>
    <row r="205" spans="1:8">
      <c r="A205" s="56" t="s">
        <v>175</v>
      </c>
      <c r="B205" s="179"/>
      <c r="C205" s="153" t="s">
        <v>98</v>
      </c>
      <c r="D205" s="161"/>
      <c r="E205" s="33"/>
      <c r="G205" s="34"/>
      <c r="H205" s="69"/>
    </row>
    <row r="206" spans="1:8" ht="21">
      <c r="A206" s="54"/>
      <c r="B206" s="178"/>
      <c r="C206" s="156" t="s">
        <v>99</v>
      </c>
      <c r="D206" s="158"/>
      <c r="E206" s="33"/>
      <c r="F206" s="275"/>
      <c r="G206" s="34"/>
      <c r="H206" s="69"/>
    </row>
    <row r="207" spans="1:8">
      <c r="A207" s="54"/>
      <c r="B207" s="178"/>
      <c r="C207" s="156" t="s">
        <v>28</v>
      </c>
      <c r="D207" s="158"/>
      <c r="E207" s="33"/>
      <c r="F207" s="275"/>
      <c r="G207" s="34"/>
      <c r="H207" s="69"/>
    </row>
    <row r="208" spans="1:8">
      <c r="A208" s="54"/>
      <c r="B208" s="178"/>
      <c r="C208" s="163" t="s">
        <v>100</v>
      </c>
      <c r="D208" s="158"/>
      <c r="E208" s="33"/>
      <c r="F208" s="275"/>
      <c r="G208" s="34"/>
      <c r="H208" s="69"/>
    </row>
    <row r="209" spans="1:8" ht="11.25">
      <c r="A209" s="78"/>
      <c r="B209" s="79"/>
      <c r="C209" s="170" t="s">
        <v>90</v>
      </c>
      <c r="D209" s="359"/>
      <c r="E209" s="35" t="s">
        <v>24</v>
      </c>
      <c r="F209" s="276">
        <v>2</v>
      </c>
      <c r="G209" s="36"/>
      <c r="H209" s="92">
        <f>F209*G209</f>
        <v>0</v>
      </c>
    </row>
    <row r="210" spans="1:8" ht="11.25">
      <c r="A210" s="66"/>
      <c r="B210" s="19"/>
      <c r="C210" s="166"/>
      <c r="D210" s="159"/>
      <c r="E210" s="33"/>
      <c r="F210" s="283"/>
      <c r="G210" s="89"/>
      <c r="H210" s="138"/>
    </row>
    <row r="211" spans="1:8">
      <c r="A211" s="56" t="s">
        <v>176</v>
      </c>
      <c r="B211" s="179"/>
      <c r="C211" s="153" t="s">
        <v>118</v>
      </c>
      <c r="D211" s="161"/>
      <c r="E211" s="33"/>
      <c r="F211" s="275"/>
      <c r="G211" s="34"/>
      <c r="H211" s="69"/>
    </row>
    <row r="212" spans="1:8" ht="21">
      <c r="A212" s="54"/>
      <c r="B212" s="178"/>
      <c r="C212" s="156" t="s">
        <v>119</v>
      </c>
      <c r="D212" s="158"/>
      <c r="E212" s="33"/>
      <c r="F212" s="275"/>
      <c r="G212" s="34"/>
      <c r="H212" s="69"/>
    </row>
    <row r="213" spans="1:8">
      <c r="A213" s="54"/>
      <c r="B213" s="178"/>
      <c r="C213" s="156" t="s">
        <v>28</v>
      </c>
      <c r="D213" s="158"/>
      <c r="E213" s="33"/>
      <c r="F213" s="275"/>
      <c r="G213" s="34"/>
      <c r="H213" s="69"/>
    </row>
    <row r="214" spans="1:8">
      <c r="A214" s="54"/>
      <c r="B214" s="178"/>
      <c r="C214" s="163" t="s">
        <v>120</v>
      </c>
      <c r="D214" s="158"/>
      <c r="E214" s="33"/>
      <c r="F214" s="275"/>
      <c r="G214" s="34"/>
      <c r="H214" s="69"/>
    </row>
    <row r="215" spans="1:8">
      <c r="A215" s="54"/>
      <c r="B215" s="178"/>
      <c r="C215" s="163"/>
      <c r="D215" s="158"/>
      <c r="E215" s="33"/>
      <c r="F215" s="275"/>
      <c r="G215" s="34"/>
      <c r="H215" s="69"/>
    </row>
    <row r="216" spans="1:8" ht="11.25">
      <c r="A216" s="66"/>
      <c r="B216" s="19"/>
      <c r="C216" s="166" t="s">
        <v>121</v>
      </c>
      <c r="D216" s="159"/>
      <c r="E216" s="33" t="s">
        <v>24</v>
      </c>
      <c r="F216" s="283">
        <v>2</v>
      </c>
      <c r="G216" s="89"/>
      <c r="H216" s="138">
        <f>F216*G216</f>
        <v>0</v>
      </c>
    </row>
    <row r="217" spans="1:8" ht="11.25">
      <c r="A217" s="66"/>
      <c r="B217" s="19"/>
      <c r="C217" s="166" t="s">
        <v>206</v>
      </c>
      <c r="D217" s="159"/>
      <c r="E217" s="33" t="s">
        <v>24</v>
      </c>
      <c r="F217" s="283">
        <v>8</v>
      </c>
      <c r="G217" s="89"/>
      <c r="H217" s="138">
        <f>F217*G217</f>
        <v>0</v>
      </c>
    </row>
    <row r="218" spans="1:8" ht="11.25">
      <c r="A218" s="78"/>
      <c r="B218" s="79"/>
      <c r="C218" s="170" t="s">
        <v>278</v>
      </c>
      <c r="D218" s="359"/>
      <c r="E218" s="35" t="s">
        <v>24</v>
      </c>
      <c r="F218" s="276">
        <v>2</v>
      </c>
      <c r="G218" s="36"/>
      <c r="H218" s="92">
        <f>F218*G218</f>
        <v>0</v>
      </c>
    </row>
    <row r="219" spans="1:8" ht="11.25">
      <c r="A219" s="66"/>
      <c r="B219" s="19"/>
      <c r="C219" s="166"/>
      <c r="D219" s="159"/>
      <c r="E219" s="33"/>
      <c r="F219" s="283"/>
      <c r="G219" s="89"/>
      <c r="H219" s="138"/>
    </row>
    <row r="220" spans="1:8">
      <c r="A220" s="56" t="s">
        <v>204</v>
      </c>
      <c r="B220" s="179"/>
      <c r="C220" s="153" t="s">
        <v>192</v>
      </c>
      <c r="D220" s="161"/>
      <c r="E220" s="33"/>
      <c r="F220" s="275"/>
      <c r="G220" s="34"/>
      <c r="H220" s="69"/>
    </row>
    <row r="221" spans="1:8" ht="21">
      <c r="A221" s="54"/>
      <c r="B221" s="178"/>
      <c r="C221" s="156" t="s">
        <v>193</v>
      </c>
      <c r="D221" s="158"/>
      <c r="E221" s="33"/>
      <c r="F221" s="275"/>
      <c r="G221" s="34"/>
      <c r="H221" s="69"/>
    </row>
    <row r="222" spans="1:8">
      <c r="A222" s="54"/>
      <c r="B222" s="178"/>
      <c r="C222" s="156" t="s">
        <v>28</v>
      </c>
      <c r="D222" s="158"/>
      <c r="E222" s="33"/>
      <c r="F222" s="275"/>
      <c r="G222" s="34"/>
      <c r="H222" s="69"/>
    </row>
    <row r="223" spans="1:8">
      <c r="A223" s="54"/>
      <c r="B223" s="178"/>
      <c r="C223" s="163" t="s">
        <v>194</v>
      </c>
      <c r="D223" s="158"/>
      <c r="E223" s="33"/>
      <c r="F223" s="275"/>
      <c r="G223" s="34"/>
      <c r="H223" s="69"/>
    </row>
    <row r="224" spans="1:8">
      <c r="A224" s="54"/>
      <c r="B224" s="178"/>
      <c r="C224" s="382" t="s">
        <v>249</v>
      </c>
      <c r="D224" s="158"/>
      <c r="E224" s="33" t="s">
        <v>24</v>
      </c>
      <c r="F224" s="275">
        <v>2</v>
      </c>
      <c r="G224" s="34"/>
      <c r="H224" s="69">
        <f>F224*G224</f>
        <v>0</v>
      </c>
    </row>
    <row r="225" spans="1:8" ht="11.25">
      <c r="A225" s="78"/>
      <c r="B225" s="79"/>
      <c r="C225" s="170" t="s">
        <v>113</v>
      </c>
      <c r="D225" s="359"/>
      <c r="E225" s="35" t="s">
        <v>24</v>
      </c>
      <c r="F225" s="276">
        <v>1</v>
      </c>
      <c r="G225" s="36"/>
      <c r="H225" s="92">
        <f>F225*G225</f>
        <v>0</v>
      </c>
    </row>
    <row r="226" spans="1:8" ht="11.25">
      <c r="A226" s="66"/>
      <c r="B226" s="19"/>
      <c r="C226" s="166"/>
      <c r="D226" s="159"/>
      <c r="E226" s="33"/>
      <c r="F226" s="283"/>
      <c r="G226" s="89"/>
      <c r="H226" s="138"/>
    </row>
    <row r="227" spans="1:8">
      <c r="A227" s="56" t="s">
        <v>205</v>
      </c>
      <c r="B227" s="179"/>
      <c r="C227" s="153" t="s">
        <v>247</v>
      </c>
      <c r="D227" s="161"/>
      <c r="E227" s="33"/>
      <c r="F227" s="275"/>
      <c r="G227" s="34"/>
      <c r="H227" s="69"/>
    </row>
    <row r="228" spans="1:8" ht="31.5">
      <c r="A228" s="54"/>
      <c r="B228" s="178"/>
      <c r="C228" s="156" t="s">
        <v>246</v>
      </c>
      <c r="D228" s="158"/>
      <c r="E228" s="33"/>
      <c r="F228" s="275"/>
      <c r="G228" s="34"/>
      <c r="H228" s="69"/>
    </row>
    <row r="229" spans="1:8">
      <c r="A229" s="54"/>
      <c r="B229" s="178"/>
      <c r="C229" s="156" t="s">
        <v>28</v>
      </c>
      <c r="D229" s="158"/>
      <c r="E229" s="33"/>
      <c r="F229" s="275"/>
      <c r="G229" s="34"/>
      <c r="H229" s="69"/>
    </row>
    <row r="230" spans="1:8">
      <c r="A230" s="54"/>
      <c r="B230" s="178"/>
      <c r="C230" s="163" t="s">
        <v>195</v>
      </c>
      <c r="D230" s="158"/>
      <c r="E230" s="33"/>
      <c r="F230" s="275"/>
      <c r="G230" s="34"/>
      <c r="H230" s="69"/>
    </row>
    <row r="231" spans="1:8">
      <c r="A231" s="54"/>
      <c r="B231" s="178"/>
      <c r="C231" s="382" t="s">
        <v>248</v>
      </c>
      <c r="D231" s="158"/>
      <c r="E231" s="33" t="s">
        <v>24</v>
      </c>
      <c r="F231" s="275">
        <v>3</v>
      </c>
      <c r="G231" s="34"/>
      <c r="H231" s="69">
        <f>F231*G231</f>
        <v>0</v>
      </c>
    </row>
    <row r="232" spans="1:8" ht="11.25">
      <c r="A232" s="78"/>
      <c r="B232" s="79"/>
      <c r="C232" s="170" t="s">
        <v>198</v>
      </c>
      <c r="D232" s="48"/>
      <c r="E232" s="35" t="s">
        <v>24</v>
      </c>
      <c r="F232" s="276">
        <v>2</v>
      </c>
      <c r="G232" s="36"/>
      <c r="H232" s="92">
        <f>F232*G232</f>
        <v>0</v>
      </c>
    </row>
    <row r="233" spans="1:8" ht="11.25">
      <c r="A233" s="66"/>
      <c r="B233" s="19"/>
      <c r="C233" s="166"/>
      <c r="D233" s="184"/>
      <c r="E233" s="33"/>
      <c r="F233" s="283"/>
      <c r="G233" s="89"/>
      <c r="H233" s="138"/>
    </row>
    <row r="234" spans="1:8" ht="11.25">
      <c r="A234" s="56" t="s">
        <v>240</v>
      </c>
      <c r="B234" s="19"/>
      <c r="C234" s="180" t="s">
        <v>241</v>
      </c>
      <c r="D234" s="159"/>
      <c r="E234" s="33"/>
      <c r="F234" s="283"/>
      <c r="G234" s="89"/>
      <c r="H234" s="138"/>
    </row>
    <row r="235" spans="1:8" ht="21">
      <c r="A235" s="66"/>
      <c r="B235" s="19"/>
      <c r="C235" s="156" t="s">
        <v>242</v>
      </c>
      <c r="D235" s="184"/>
      <c r="E235" s="33"/>
      <c r="F235" s="283"/>
      <c r="G235" s="89"/>
      <c r="H235" s="138"/>
    </row>
    <row r="236" spans="1:8" ht="11.25">
      <c r="A236" s="66"/>
      <c r="B236" s="19"/>
      <c r="C236" s="156" t="s">
        <v>28</v>
      </c>
      <c r="D236" s="184"/>
      <c r="E236" s="33"/>
      <c r="F236" s="283"/>
      <c r="G236" s="89"/>
      <c r="H236" s="138"/>
    </row>
    <row r="237" spans="1:8" ht="11.25">
      <c r="A237" s="66"/>
      <c r="B237" s="19"/>
      <c r="C237" s="163" t="s">
        <v>243</v>
      </c>
      <c r="D237" s="184"/>
      <c r="E237" s="33"/>
      <c r="F237" s="283"/>
      <c r="G237" s="89"/>
      <c r="H237" s="364"/>
    </row>
    <row r="238" spans="1:8" ht="11.25">
      <c r="A238" s="66"/>
      <c r="B238" s="19"/>
      <c r="C238" s="156" t="s">
        <v>244</v>
      </c>
      <c r="D238" s="184"/>
      <c r="E238" s="33" t="s">
        <v>24</v>
      </c>
      <c r="F238" s="283">
        <v>2</v>
      </c>
      <c r="G238" s="89"/>
      <c r="H238" s="364">
        <f>F238*G238</f>
        <v>0</v>
      </c>
    </row>
    <row r="239" spans="1:8" ht="11.25">
      <c r="A239" s="66"/>
      <c r="B239" s="19"/>
      <c r="C239" s="156" t="s">
        <v>245</v>
      </c>
      <c r="D239" s="184"/>
      <c r="E239" s="33" t="s">
        <v>24</v>
      </c>
      <c r="F239" s="283">
        <v>3</v>
      </c>
      <c r="G239" s="89"/>
      <c r="H239" s="364">
        <f>F239*G239</f>
        <v>0</v>
      </c>
    </row>
    <row r="240" spans="1:8" ht="11.25">
      <c r="A240" s="78"/>
      <c r="B240" s="79"/>
      <c r="C240" s="174" t="s">
        <v>279</v>
      </c>
      <c r="D240" s="91"/>
      <c r="E240" s="35" t="s">
        <v>24</v>
      </c>
      <c r="F240" s="276">
        <v>1</v>
      </c>
      <c r="G240" s="36"/>
      <c r="H240" s="378">
        <f>F240*G240</f>
        <v>0</v>
      </c>
    </row>
    <row r="241" spans="1:8" ht="11.25">
      <c r="A241" s="66"/>
      <c r="B241" s="19"/>
      <c r="C241" s="164"/>
      <c r="D241" s="21"/>
      <c r="E241" s="88"/>
      <c r="F241" s="298"/>
      <c r="G241" s="44"/>
      <c r="H241" s="67"/>
    </row>
    <row r="242" spans="1:8" ht="11.25">
      <c r="A242" s="56" t="s">
        <v>273</v>
      </c>
      <c r="B242" s="19"/>
      <c r="C242" s="180" t="s">
        <v>274</v>
      </c>
      <c r="D242" s="159"/>
      <c r="E242" s="33"/>
      <c r="F242" s="298"/>
      <c r="G242" s="44"/>
      <c r="H242" s="67"/>
    </row>
    <row r="243" spans="1:8" ht="21">
      <c r="A243" s="56"/>
      <c r="B243" s="19"/>
      <c r="C243" s="156" t="s">
        <v>275</v>
      </c>
      <c r="D243" s="184"/>
      <c r="E243" s="33"/>
      <c r="F243" s="292"/>
      <c r="G243" s="247"/>
      <c r="H243" s="67"/>
    </row>
    <row r="244" spans="1:8" ht="11.25">
      <c r="A244" s="56"/>
      <c r="B244" s="19"/>
      <c r="C244" s="156" t="s">
        <v>28</v>
      </c>
      <c r="D244" s="184"/>
      <c r="E244" s="33"/>
      <c r="F244" s="292"/>
      <c r="G244" s="247"/>
      <c r="H244" s="67"/>
    </row>
    <row r="245" spans="1:8" ht="11.25">
      <c r="A245" s="56"/>
      <c r="B245" s="19"/>
      <c r="C245" s="163" t="s">
        <v>276</v>
      </c>
      <c r="D245" s="184"/>
      <c r="E245" s="33"/>
      <c r="F245" s="292"/>
      <c r="G245" s="247"/>
      <c r="H245" s="67"/>
    </row>
    <row r="246" spans="1:8" ht="11.25">
      <c r="A246" s="78"/>
      <c r="B246" s="79"/>
      <c r="C246" s="174" t="s">
        <v>277</v>
      </c>
      <c r="D246" s="91"/>
      <c r="E246" s="35" t="s">
        <v>24</v>
      </c>
      <c r="F246" s="293">
        <v>2</v>
      </c>
      <c r="G246" s="391"/>
      <c r="H246" s="84">
        <f>F246*G246</f>
        <v>0</v>
      </c>
    </row>
    <row r="247" spans="1:8" ht="11.25">
      <c r="A247" s="66"/>
      <c r="B247" s="19"/>
      <c r="C247" s="164"/>
      <c r="D247" s="21"/>
      <c r="E247" s="88"/>
      <c r="F247" s="292"/>
      <c r="G247" s="247"/>
      <c r="H247" s="67"/>
    </row>
    <row r="248" spans="1:8" ht="11.25">
      <c r="A248" s="66"/>
      <c r="B248" s="19"/>
      <c r="C248" s="164"/>
      <c r="D248" s="21"/>
      <c r="E248" s="88"/>
      <c r="F248" s="292"/>
      <c r="G248" s="247"/>
      <c r="H248" s="67"/>
    </row>
    <row r="249" spans="1:8" ht="11.25">
      <c r="A249" s="56" t="s">
        <v>56</v>
      </c>
      <c r="B249" s="397"/>
      <c r="C249" s="153" t="s">
        <v>101</v>
      </c>
      <c r="D249" s="398"/>
      <c r="E249" s="128"/>
      <c r="F249" s="374"/>
      <c r="G249" s="372"/>
      <c r="H249" s="130"/>
    </row>
    <row r="250" spans="1:8" ht="99.75" customHeight="1">
      <c r="A250" s="265"/>
      <c r="B250" s="266"/>
      <c r="C250" s="174" t="s">
        <v>280</v>
      </c>
      <c r="D250" s="267"/>
      <c r="E250" s="268"/>
      <c r="F250" s="375"/>
      <c r="G250" s="373"/>
      <c r="H250" s="270"/>
    </row>
    <row r="251" spans="1:8" ht="11.25">
      <c r="A251" s="265"/>
      <c r="B251" s="266"/>
      <c r="C251" s="399"/>
      <c r="D251" s="267"/>
      <c r="E251" s="268"/>
      <c r="F251" s="300"/>
      <c r="G251" s="269"/>
      <c r="H251" s="270"/>
    </row>
    <row r="252" spans="1:8" ht="11.25">
      <c r="A252" s="102"/>
      <c r="B252" s="103"/>
      <c r="C252" s="172"/>
      <c r="D252" s="105"/>
      <c r="E252" s="86"/>
      <c r="F252" s="296"/>
      <c r="G252" s="87"/>
      <c r="H252" s="107"/>
    </row>
    <row r="253" spans="1:8">
      <c r="A253" s="56" t="s">
        <v>171</v>
      </c>
      <c r="B253" s="179"/>
      <c r="C253" s="153" t="s">
        <v>102</v>
      </c>
      <c r="D253" s="47"/>
      <c r="E253" s="33"/>
      <c r="F253" s="275"/>
      <c r="G253" s="34"/>
      <c r="H253" s="55"/>
    </row>
    <row r="254" spans="1:8" ht="21">
      <c r="A254" s="54"/>
      <c r="B254" s="178"/>
      <c r="C254" s="156" t="s">
        <v>103</v>
      </c>
      <c r="D254" s="46"/>
      <c r="E254" s="33"/>
      <c r="F254" s="275"/>
      <c r="G254" s="34"/>
      <c r="H254" s="55"/>
    </row>
    <row r="255" spans="1:8">
      <c r="A255" s="54"/>
      <c r="B255" s="178"/>
      <c r="C255" s="156" t="s">
        <v>28</v>
      </c>
      <c r="D255" s="46"/>
      <c r="E255" s="33"/>
      <c r="F255" s="275"/>
      <c r="G255" s="34"/>
      <c r="H255" s="55"/>
    </row>
    <row r="256" spans="1:8">
      <c r="A256" s="54"/>
      <c r="B256" s="178"/>
      <c r="C256" s="163" t="s">
        <v>97</v>
      </c>
      <c r="D256" s="46"/>
      <c r="E256" s="33"/>
      <c r="F256" s="275"/>
      <c r="G256" s="34"/>
      <c r="H256" s="55"/>
    </row>
    <row r="257" spans="1:8" ht="11.25">
      <c r="A257" s="78"/>
      <c r="B257" s="79"/>
      <c r="C257" s="170" t="s">
        <v>164</v>
      </c>
      <c r="D257" s="48"/>
      <c r="E257" s="35" t="s">
        <v>24</v>
      </c>
      <c r="F257" s="276">
        <v>2</v>
      </c>
      <c r="G257" s="36"/>
      <c r="H257" s="58">
        <f>F257*G257</f>
        <v>0</v>
      </c>
    </row>
    <row r="258" spans="1:8" ht="11.25">
      <c r="A258" s="66"/>
      <c r="B258" s="19"/>
      <c r="C258" s="166"/>
      <c r="D258" s="184"/>
      <c r="E258" s="33"/>
      <c r="F258" s="283"/>
      <c r="G258" s="89"/>
      <c r="H258" s="138"/>
    </row>
    <row r="259" spans="1:8" ht="11.25">
      <c r="A259" s="66"/>
      <c r="B259" s="19"/>
      <c r="C259" s="166"/>
      <c r="D259" s="184"/>
      <c r="E259" s="33"/>
      <c r="F259" s="283"/>
      <c r="G259" s="89"/>
      <c r="H259" s="138"/>
    </row>
    <row r="260" spans="1:8" ht="11.25">
      <c r="A260" s="66" t="s">
        <v>223</v>
      </c>
      <c r="B260" s="19"/>
      <c r="C260" s="365" t="s">
        <v>224</v>
      </c>
      <c r="D260" s="159"/>
      <c r="E260" s="33"/>
      <c r="F260" s="283"/>
      <c r="G260" s="89"/>
      <c r="H260" s="138"/>
    </row>
    <row r="261" spans="1:8" ht="11.25">
      <c r="A261" s="66"/>
      <c r="B261" s="19"/>
      <c r="C261" s="365"/>
      <c r="D261" s="159"/>
      <c r="E261" s="33"/>
      <c r="F261" s="283"/>
      <c r="G261" s="89"/>
      <c r="H261" s="138"/>
    </row>
    <row r="262" spans="1:8" ht="105">
      <c r="A262" s="66"/>
      <c r="B262" s="19"/>
      <c r="C262" s="366" t="s">
        <v>254</v>
      </c>
      <c r="D262" s="159"/>
      <c r="E262" s="33"/>
      <c r="F262" s="283"/>
      <c r="G262" s="89"/>
      <c r="H262" s="138"/>
    </row>
    <row r="263" spans="1:8" ht="42" customHeight="1">
      <c r="A263" s="66"/>
      <c r="B263" s="19"/>
      <c r="C263" s="249" t="s">
        <v>251</v>
      </c>
      <c r="D263" s="159"/>
      <c r="E263" s="33"/>
      <c r="F263" s="283"/>
      <c r="G263" s="89"/>
      <c r="H263" s="138"/>
    </row>
    <row r="264" spans="1:8" ht="108.75" customHeight="1">
      <c r="A264" s="66"/>
      <c r="B264" s="19"/>
      <c r="C264" s="249" t="s">
        <v>292</v>
      </c>
      <c r="D264" s="159"/>
      <c r="E264" s="33"/>
      <c r="F264" s="283"/>
      <c r="G264" s="89"/>
      <c r="H264" s="138"/>
    </row>
    <row r="265" spans="1:8" ht="115.5">
      <c r="A265" s="66"/>
      <c r="B265" s="19"/>
      <c r="C265" s="366" t="s">
        <v>252</v>
      </c>
      <c r="D265" s="159"/>
      <c r="E265" s="33"/>
      <c r="F265" s="283"/>
      <c r="G265" s="89"/>
      <c r="H265" s="138"/>
    </row>
    <row r="266" spans="1:8" ht="94.5">
      <c r="A266" s="66" t="s">
        <v>258</v>
      </c>
      <c r="B266" s="19"/>
      <c r="C266" s="366" t="s">
        <v>253</v>
      </c>
      <c r="D266" s="159"/>
      <c r="E266" s="33"/>
      <c r="F266" s="283"/>
      <c r="G266" s="89"/>
      <c r="H266" s="138"/>
    </row>
    <row r="267" spans="1:8" ht="88.5" customHeight="1">
      <c r="A267" s="66"/>
      <c r="B267" s="19"/>
      <c r="C267" s="400" t="s">
        <v>257</v>
      </c>
      <c r="D267" s="159"/>
      <c r="E267" s="33"/>
      <c r="F267" s="283"/>
      <c r="G267" s="89"/>
      <c r="H267" s="138"/>
    </row>
    <row r="268" spans="1:8" ht="11.25">
      <c r="A268" s="66"/>
      <c r="B268" s="19"/>
      <c r="C268" s="228" t="s">
        <v>28</v>
      </c>
      <c r="D268" s="159"/>
      <c r="E268" s="33"/>
      <c r="F268" s="283"/>
      <c r="G268" s="89"/>
      <c r="H268" s="138"/>
    </row>
    <row r="269" spans="1:8" ht="31.5">
      <c r="A269" s="66"/>
      <c r="B269" s="19"/>
      <c r="C269" s="245" t="s">
        <v>263</v>
      </c>
      <c r="D269" s="159"/>
      <c r="E269" s="33"/>
      <c r="F269" s="283"/>
      <c r="G269" s="89"/>
      <c r="H269" s="138"/>
    </row>
    <row r="270" spans="1:8" ht="11.25">
      <c r="A270" s="66" t="s">
        <v>259</v>
      </c>
      <c r="B270" s="19"/>
      <c r="C270" s="366" t="s">
        <v>255</v>
      </c>
      <c r="D270" s="367"/>
      <c r="E270" s="401" t="s">
        <v>24</v>
      </c>
      <c r="F270" s="283">
        <v>1</v>
      </c>
      <c r="G270" s="89"/>
      <c r="H270" s="138">
        <f>F270*G270</f>
        <v>0</v>
      </c>
    </row>
    <row r="271" spans="1:8" ht="11.25">
      <c r="A271" s="66" t="s">
        <v>260</v>
      </c>
      <c r="B271" s="19"/>
      <c r="C271" s="366" t="s">
        <v>256</v>
      </c>
      <c r="D271" s="367"/>
      <c r="E271" s="401" t="s">
        <v>24</v>
      </c>
      <c r="F271" s="283">
        <v>3</v>
      </c>
      <c r="G271" s="89"/>
      <c r="H271" s="138">
        <f>F271*G271</f>
        <v>0</v>
      </c>
    </row>
    <row r="272" spans="1:8" ht="11.25">
      <c r="A272" s="78"/>
      <c r="B272" s="79"/>
      <c r="C272" s="392"/>
      <c r="D272" s="393"/>
      <c r="E272" s="394"/>
      <c r="F272" s="276"/>
      <c r="G272" s="36"/>
      <c r="H272" s="92"/>
    </row>
    <row r="273" spans="1:8" ht="117.75" customHeight="1">
      <c r="A273" s="102" t="s">
        <v>264</v>
      </c>
      <c r="B273" s="103"/>
      <c r="C273" s="402" t="s">
        <v>261</v>
      </c>
      <c r="D273" s="403"/>
      <c r="E273" s="404"/>
      <c r="F273" s="284"/>
      <c r="G273" s="119"/>
      <c r="H273" s="405"/>
    </row>
    <row r="274" spans="1:8" ht="84">
      <c r="A274" s="66"/>
      <c r="B274" s="19"/>
      <c r="C274" s="366" t="s">
        <v>262</v>
      </c>
      <c r="D274" s="367"/>
      <c r="E274" s="401"/>
      <c r="F274" s="283"/>
      <c r="G274" s="89"/>
      <c r="H274" s="138"/>
    </row>
    <row r="275" spans="1:8" ht="115.5">
      <c r="A275" s="66"/>
      <c r="B275" s="19"/>
      <c r="C275" s="366" t="s">
        <v>252</v>
      </c>
      <c r="D275" s="367"/>
      <c r="E275" s="401"/>
      <c r="F275" s="283"/>
      <c r="G275" s="89"/>
      <c r="H275" s="138"/>
    </row>
    <row r="276" spans="1:8" ht="31.5">
      <c r="A276" s="66"/>
      <c r="B276" s="19"/>
      <c r="C276" s="245" t="s">
        <v>263</v>
      </c>
      <c r="D276" s="367"/>
      <c r="E276" s="401"/>
      <c r="F276" s="283"/>
      <c r="G276" s="89"/>
      <c r="H276" s="138"/>
    </row>
    <row r="277" spans="1:8" ht="11.25">
      <c r="A277" s="78"/>
      <c r="B277" s="79"/>
      <c r="C277" s="392" t="s">
        <v>265</v>
      </c>
      <c r="D277" s="393"/>
      <c r="E277" s="394" t="s">
        <v>24</v>
      </c>
      <c r="F277" s="276">
        <v>2</v>
      </c>
      <c r="G277" s="36"/>
      <c r="H277" s="92">
        <f>F277*G277</f>
        <v>0</v>
      </c>
    </row>
    <row r="278" spans="1:8" ht="11.25">
      <c r="A278" s="66"/>
      <c r="B278" s="19"/>
      <c r="C278" s="366"/>
      <c r="D278" s="367"/>
      <c r="E278" s="401"/>
      <c r="F278" s="283"/>
      <c r="G278" s="89"/>
      <c r="H278" s="138"/>
    </row>
    <row r="279" spans="1:8">
      <c r="A279" s="211"/>
      <c r="B279" s="212"/>
      <c r="C279" s="213"/>
      <c r="D279" s="339"/>
      <c r="E279" s="214"/>
      <c r="F279" s="340"/>
      <c r="G279" s="215"/>
      <c r="H279" s="216"/>
    </row>
    <row r="280" spans="1:8" ht="23.25" customHeight="1">
      <c r="A280" s="53"/>
      <c r="B280" s="11"/>
      <c r="C280" s="154" t="s">
        <v>180</v>
      </c>
      <c r="D280" s="15"/>
      <c r="E280" s="42"/>
      <c r="F280" s="285"/>
      <c r="G280" s="43"/>
      <c r="H280" s="77">
        <f>SUM(H152:H277)</f>
        <v>0</v>
      </c>
    </row>
    <row r="281" spans="1:8" ht="8.25" customHeight="1">
      <c r="A281" s="66"/>
      <c r="B281" s="19"/>
      <c r="C281" s="164"/>
      <c r="D281" s="21"/>
      <c r="E281" s="88"/>
      <c r="F281" s="298"/>
      <c r="G281" s="44"/>
      <c r="H281" s="67"/>
    </row>
    <row r="282" spans="1:8" ht="22.5" customHeight="1">
      <c r="A282" s="53" t="s">
        <v>16</v>
      </c>
      <c r="B282" s="11"/>
      <c r="C282" s="154" t="s">
        <v>58</v>
      </c>
      <c r="D282" s="12"/>
      <c r="E282" s="32"/>
      <c r="F282" s="274"/>
      <c r="G282" s="40"/>
      <c r="H282" s="68"/>
    </row>
    <row r="283" spans="1:8" ht="11.25">
      <c r="A283" s="66"/>
      <c r="B283" s="19"/>
      <c r="C283" s="164"/>
      <c r="D283" s="21"/>
      <c r="E283" s="86"/>
      <c r="F283" s="296"/>
      <c r="G283" s="87"/>
      <c r="H283" s="67"/>
    </row>
    <row r="284" spans="1:8">
      <c r="A284" s="56" t="s">
        <v>35</v>
      </c>
      <c r="B284" s="179"/>
      <c r="C284" s="153" t="s">
        <v>59</v>
      </c>
      <c r="D284" s="47"/>
      <c r="E284" s="33"/>
      <c r="F284" s="275"/>
      <c r="G284" s="34"/>
      <c r="H284" s="55"/>
    </row>
    <row r="285" spans="1:8" ht="75.75" customHeight="1">
      <c r="A285" s="54"/>
      <c r="B285" s="178"/>
      <c r="C285" s="156" t="s">
        <v>222</v>
      </c>
      <c r="D285" s="46"/>
      <c r="E285" s="33"/>
      <c r="F285" s="275"/>
      <c r="G285" s="34"/>
      <c r="H285" s="55"/>
    </row>
    <row r="286" spans="1:8">
      <c r="A286" s="54"/>
      <c r="B286" s="178"/>
      <c r="C286" s="156" t="s">
        <v>28</v>
      </c>
      <c r="D286" s="46"/>
      <c r="E286" s="33"/>
      <c r="F286" s="275"/>
      <c r="G286" s="34"/>
      <c r="H286" s="55"/>
    </row>
    <row r="287" spans="1:8">
      <c r="A287" s="57"/>
      <c r="B287" s="14"/>
      <c r="C287" s="171" t="s">
        <v>62</v>
      </c>
      <c r="D287" s="48"/>
      <c r="E287" s="35" t="s">
        <v>26</v>
      </c>
      <c r="F287" s="276">
        <f>3*F25</f>
        <v>642.17999999999995</v>
      </c>
      <c r="G287" s="36"/>
      <c r="H287" s="58">
        <f>F287*G287</f>
        <v>0</v>
      </c>
    </row>
    <row r="288" spans="1:8" ht="11.25">
      <c r="A288" s="66"/>
      <c r="B288" s="19"/>
      <c r="C288" s="164"/>
      <c r="D288" s="21"/>
      <c r="E288" s="88"/>
      <c r="F288" s="298"/>
      <c r="G288" s="44"/>
      <c r="H288" s="67"/>
    </row>
    <row r="289" spans="1:8">
      <c r="A289" s="56" t="s">
        <v>36</v>
      </c>
      <c r="B289" s="179"/>
      <c r="C289" s="153" t="s">
        <v>60</v>
      </c>
      <c r="D289" s="187"/>
      <c r="E289" s="33"/>
      <c r="F289" s="275"/>
      <c r="G289" s="34"/>
      <c r="H289" s="69"/>
    </row>
    <row r="290" spans="1:8" ht="66.75" customHeight="1">
      <c r="A290" s="427"/>
      <c r="B290" s="178"/>
      <c r="C290" s="156" t="s">
        <v>159</v>
      </c>
      <c r="E290" s="33"/>
      <c r="F290" s="275"/>
      <c r="G290" s="34"/>
      <c r="H290" s="69"/>
    </row>
    <row r="291" spans="1:8">
      <c r="A291" s="427"/>
      <c r="B291" s="178"/>
      <c r="C291" s="156" t="s">
        <v>28</v>
      </c>
      <c r="E291" s="33"/>
      <c r="F291" s="275"/>
      <c r="G291" s="34"/>
      <c r="H291" s="69"/>
    </row>
    <row r="292" spans="1:8">
      <c r="A292" s="428"/>
      <c r="B292" s="14"/>
      <c r="C292" s="171" t="s">
        <v>61</v>
      </c>
      <c r="D292" s="91"/>
      <c r="E292" s="35" t="s">
        <v>25</v>
      </c>
      <c r="F292" s="276">
        <f>F25</f>
        <v>214.06</v>
      </c>
      <c r="G292" s="36"/>
      <c r="H292" s="92">
        <f>F292*G292</f>
        <v>0</v>
      </c>
    </row>
    <row r="293" spans="1:8">
      <c r="A293" s="108"/>
      <c r="B293" s="178"/>
      <c r="C293" s="163"/>
      <c r="D293" s="342"/>
      <c r="E293" s="95"/>
      <c r="F293" s="284"/>
      <c r="G293" s="119"/>
      <c r="H293" s="138"/>
    </row>
    <row r="294" spans="1:8">
      <c r="A294" s="207" t="s">
        <v>70</v>
      </c>
      <c r="B294" s="178"/>
      <c r="C294" s="167" t="s">
        <v>140</v>
      </c>
      <c r="D294" s="159"/>
      <c r="E294" s="33"/>
      <c r="F294" s="283"/>
      <c r="G294" s="89"/>
      <c r="H294" s="138"/>
    </row>
    <row r="295" spans="1:8" ht="79.5" customHeight="1">
      <c r="A295" s="108"/>
      <c r="B295" s="178"/>
      <c r="C295" s="163" t="s">
        <v>266</v>
      </c>
      <c r="D295" s="159"/>
      <c r="E295" s="33"/>
      <c r="F295" s="283"/>
      <c r="G295" s="89"/>
      <c r="H295" s="138"/>
    </row>
    <row r="296" spans="1:8">
      <c r="A296" s="108"/>
      <c r="B296" s="178"/>
      <c r="C296" s="156" t="s">
        <v>28</v>
      </c>
      <c r="D296" s="159"/>
      <c r="E296" s="33"/>
      <c r="F296" s="283"/>
      <c r="G296" s="89"/>
      <c r="H296" s="138"/>
    </row>
    <row r="297" spans="1:8">
      <c r="A297" s="54"/>
      <c r="B297" s="178"/>
      <c r="C297" s="163" t="s">
        <v>141</v>
      </c>
      <c r="D297" s="159"/>
      <c r="E297" s="369" t="s">
        <v>24</v>
      </c>
      <c r="F297" s="370">
        <v>6</v>
      </c>
      <c r="G297" s="89"/>
      <c r="H297" s="138">
        <f>F297*G297</f>
        <v>0</v>
      </c>
    </row>
    <row r="298" spans="1:8">
      <c r="A298" s="57"/>
      <c r="B298" s="14"/>
      <c r="C298" s="163" t="s">
        <v>225</v>
      </c>
      <c r="D298" s="343"/>
      <c r="E298" s="368" t="s">
        <v>24</v>
      </c>
      <c r="F298" s="35">
        <v>3</v>
      </c>
      <c r="G298" s="344"/>
      <c r="H298" s="186">
        <f>F298*G298</f>
        <v>0</v>
      </c>
    </row>
    <row r="299" spans="1:8" ht="11.25">
      <c r="A299" s="102"/>
      <c r="B299" s="103"/>
      <c r="C299" s="172"/>
      <c r="D299" s="160"/>
      <c r="E299" s="341"/>
      <c r="F299" s="296"/>
      <c r="G299" s="87"/>
      <c r="H299" s="107"/>
    </row>
    <row r="300" spans="1:8" ht="10.5" customHeight="1">
      <c r="A300" s="56" t="s">
        <v>71</v>
      </c>
      <c r="B300" s="179"/>
      <c r="C300" s="153" t="s">
        <v>87</v>
      </c>
      <c r="D300" s="187"/>
      <c r="E300" s="33"/>
      <c r="F300" s="275"/>
      <c r="G300" s="34"/>
      <c r="H300" s="69"/>
    </row>
    <row r="301" spans="1:8" ht="68.25" customHeight="1">
      <c r="A301" s="246"/>
      <c r="B301" s="178"/>
      <c r="C301" s="156" t="s">
        <v>230</v>
      </c>
      <c r="E301" s="33"/>
      <c r="F301" s="275"/>
      <c r="G301" s="34"/>
      <c r="H301" s="69"/>
    </row>
    <row r="302" spans="1:8" ht="35.25" customHeight="1">
      <c r="A302" s="246"/>
      <c r="B302" s="178"/>
      <c r="C302" s="1" t="s">
        <v>231</v>
      </c>
      <c r="E302" s="33"/>
      <c r="F302" s="275"/>
      <c r="G302" s="34"/>
      <c r="H302" s="69"/>
    </row>
    <row r="303" spans="1:8" ht="12.75" customHeight="1">
      <c r="A303" s="57" t="s">
        <v>177</v>
      </c>
      <c r="B303" s="14"/>
      <c r="C303" s="171" t="s">
        <v>232</v>
      </c>
      <c r="D303" s="91"/>
      <c r="E303" s="35" t="s">
        <v>26</v>
      </c>
      <c r="F303" s="276">
        <v>155.44</v>
      </c>
      <c r="G303" s="36"/>
      <c r="H303" s="92">
        <f>F303*G303</f>
        <v>0</v>
      </c>
    </row>
    <row r="304" spans="1:8" ht="12.75" customHeight="1">
      <c r="A304" s="54"/>
      <c r="B304" s="178"/>
      <c r="C304" s="163"/>
      <c r="D304" s="184"/>
      <c r="E304" s="33"/>
      <c r="F304" s="283"/>
      <c r="G304" s="89"/>
      <c r="H304" s="138"/>
    </row>
    <row r="305" spans="1:8">
      <c r="A305" s="56" t="s">
        <v>72</v>
      </c>
      <c r="B305" s="179"/>
      <c r="C305" s="153" t="s">
        <v>104</v>
      </c>
      <c r="D305" s="187"/>
      <c r="E305" s="33"/>
      <c r="F305" s="275"/>
      <c r="G305" s="34"/>
      <c r="H305" s="69"/>
    </row>
    <row r="306" spans="1:8" ht="21">
      <c r="A306" s="54"/>
      <c r="B306" s="178"/>
      <c r="C306" s="156" t="s">
        <v>226</v>
      </c>
      <c r="E306" s="33"/>
      <c r="F306" s="275"/>
      <c r="G306" s="34"/>
      <c r="H306" s="69"/>
    </row>
    <row r="307" spans="1:8" ht="55.5" customHeight="1">
      <c r="A307" s="54"/>
      <c r="B307" s="178"/>
      <c r="C307" s="156" t="s">
        <v>233</v>
      </c>
      <c r="E307" s="33"/>
      <c r="F307" s="275"/>
      <c r="G307" s="34"/>
      <c r="H307" s="69"/>
    </row>
    <row r="308" spans="1:8">
      <c r="A308" s="54"/>
      <c r="B308" s="178"/>
      <c r="C308" s="156" t="s">
        <v>28</v>
      </c>
      <c r="E308" s="33"/>
      <c r="F308" s="275"/>
      <c r="G308" s="34"/>
      <c r="H308" s="69"/>
    </row>
    <row r="309" spans="1:8">
      <c r="A309" s="57"/>
      <c r="B309" s="14"/>
      <c r="C309" s="171" t="s">
        <v>61</v>
      </c>
      <c r="D309" s="91"/>
      <c r="E309" s="35" t="s">
        <v>25</v>
      </c>
      <c r="F309" s="276">
        <f>F25</f>
        <v>214.06</v>
      </c>
      <c r="G309" s="36"/>
      <c r="H309" s="92">
        <f>F309*G309</f>
        <v>0</v>
      </c>
    </row>
    <row r="310" spans="1:8" ht="11.25">
      <c r="A310" s="406"/>
      <c r="B310" s="407"/>
      <c r="C310" s="408"/>
      <c r="D310" s="409"/>
      <c r="E310" s="410"/>
      <c r="F310" s="411"/>
      <c r="G310" s="412"/>
      <c r="H310" s="413"/>
    </row>
    <row r="311" spans="1:8">
      <c r="A311" s="98" t="s">
        <v>117</v>
      </c>
      <c r="B311" s="99"/>
      <c r="C311" s="165" t="s">
        <v>105</v>
      </c>
      <c r="D311" s="414"/>
      <c r="E311" s="95"/>
      <c r="F311" s="282"/>
      <c r="G311" s="96"/>
      <c r="H311" s="146"/>
    </row>
    <row r="312" spans="1:8" ht="78" customHeight="1">
      <c r="A312" s="226"/>
      <c r="B312" s="217"/>
      <c r="C312" s="228" t="s">
        <v>227</v>
      </c>
      <c r="D312" s="389"/>
      <c r="E312" s="221"/>
      <c r="F312" s="292"/>
      <c r="G312" s="247"/>
      <c r="H312" s="69"/>
    </row>
    <row r="313" spans="1:8">
      <c r="A313" s="226"/>
      <c r="B313" s="217"/>
      <c r="C313" s="228" t="s">
        <v>28</v>
      </c>
      <c r="D313" s="389"/>
      <c r="E313" s="221"/>
      <c r="F313" s="292"/>
      <c r="G313" s="247"/>
      <c r="H313" s="69"/>
    </row>
    <row r="314" spans="1:8">
      <c r="A314" s="240"/>
      <c r="B314" s="218"/>
      <c r="C314" s="248" t="s">
        <v>61</v>
      </c>
      <c r="D314" s="220"/>
      <c r="E314" s="222" t="s">
        <v>25</v>
      </c>
      <c r="F314" s="291">
        <f>F25</f>
        <v>214.06</v>
      </c>
      <c r="G314" s="225"/>
      <c r="H314" s="92">
        <f>F314*G314</f>
        <v>0</v>
      </c>
    </row>
    <row r="315" spans="1:8">
      <c r="A315" s="226"/>
      <c r="B315" s="217"/>
      <c r="C315" s="245"/>
      <c r="D315" s="379"/>
      <c r="E315" s="221"/>
      <c r="F315" s="290"/>
      <c r="G315" s="223"/>
      <c r="H315" s="138"/>
    </row>
    <row r="316" spans="1:8">
      <c r="A316" s="226"/>
      <c r="B316" s="217"/>
      <c r="C316" s="245"/>
      <c r="D316" s="379"/>
      <c r="E316" s="221"/>
      <c r="F316" s="290"/>
      <c r="G316" s="223"/>
      <c r="H316" s="138"/>
    </row>
    <row r="317" spans="1:8">
      <c r="A317" s="207" t="s">
        <v>128</v>
      </c>
      <c r="B317" s="217"/>
      <c r="C317" s="167" t="s">
        <v>133</v>
      </c>
      <c r="D317" s="379"/>
      <c r="E317" s="221"/>
      <c r="F317" s="290"/>
      <c r="G317" s="223"/>
      <c r="H317" s="138"/>
    </row>
    <row r="318" spans="1:8" ht="48" customHeight="1">
      <c r="A318" s="240"/>
      <c r="B318" s="218"/>
      <c r="C318" s="261" t="s">
        <v>143</v>
      </c>
      <c r="D318" s="220"/>
      <c r="E318" s="222" t="s">
        <v>134</v>
      </c>
      <c r="F318" s="293">
        <v>1</v>
      </c>
      <c r="G318" s="225"/>
      <c r="H318" s="92">
        <f>F318*G318</f>
        <v>0</v>
      </c>
    </row>
    <row r="319" spans="1:8">
      <c r="A319" s="226"/>
      <c r="B319" s="217"/>
      <c r="C319" s="245"/>
      <c r="D319" s="379"/>
      <c r="E319" s="221"/>
      <c r="F319" s="290"/>
      <c r="G319" s="223"/>
      <c r="H319" s="138"/>
    </row>
    <row r="320" spans="1:8">
      <c r="A320" s="207" t="s">
        <v>165</v>
      </c>
      <c r="B320" s="217"/>
      <c r="C320" s="167" t="s">
        <v>129</v>
      </c>
      <c r="D320" s="379"/>
      <c r="E320" s="221"/>
      <c r="F320" s="290"/>
      <c r="G320" s="223"/>
      <c r="H320" s="138"/>
    </row>
    <row r="321" spans="1:8" ht="29.25" customHeight="1">
      <c r="A321" s="226"/>
      <c r="B321" s="217"/>
      <c r="C321" s="249" t="s">
        <v>136</v>
      </c>
      <c r="D321" s="229"/>
      <c r="E321" s="415"/>
      <c r="F321" s="290"/>
      <c r="G321" s="223"/>
      <c r="H321" s="138"/>
    </row>
    <row r="322" spans="1:8" ht="24.75" customHeight="1">
      <c r="A322" s="240"/>
      <c r="B322" s="218"/>
      <c r="C322" s="248" t="s">
        <v>161</v>
      </c>
      <c r="D322" s="241"/>
      <c r="E322" s="222" t="s">
        <v>134</v>
      </c>
      <c r="F322" s="289">
        <v>1</v>
      </c>
      <c r="G322" s="225"/>
      <c r="H322" s="92">
        <f>F322*G322</f>
        <v>0</v>
      </c>
    </row>
    <row r="323" spans="1:8" ht="15.75" customHeight="1">
      <c r="A323" s="226"/>
      <c r="B323" s="217"/>
      <c r="C323" s="245"/>
      <c r="D323" s="379"/>
      <c r="E323" s="221"/>
      <c r="F323" s="288"/>
      <c r="G323" s="223"/>
      <c r="H323" s="138"/>
    </row>
    <row r="324" spans="1:8" ht="12.75" customHeight="1">
      <c r="A324" s="207" t="s">
        <v>288</v>
      </c>
      <c r="B324" s="217"/>
      <c r="C324" s="416" t="s">
        <v>284</v>
      </c>
      <c r="D324" s="380"/>
      <c r="E324" s="221"/>
      <c r="F324" s="288"/>
      <c r="G324" s="223"/>
      <c r="H324" s="138"/>
    </row>
    <row r="325" spans="1:8" ht="111.75" customHeight="1">
      <c r="A325" s="246"/>
      <c r="B325" s="217"/>
      <c r="C325" s="381" t="s">
        <v>285</v>
      </c>
      <c r="D325" s="380"/>
      <c r="E325" s="221"/>
      <c r="F325" s="288"/>
      <c r="G325" s="223"/>
      <c r="H325" s="138"/>
    </row>
    <row r="326" spans="1:8" ht="15" customHeight="1">
      <c r="A326" s="226"/>
      <c r="B326" s="217"/>
      <c r="C326" s="395" t="s">
        <v>286</v>
      </c>
      <c r="D326" s="230"/>
      <c r="E326" s="221" t="s">
        <v>131</v>
      </c>
      <c r="F326" s="288">
        <v>1</v>
      </c>
      <c r="G326" s="223"/>
      <c r="H326" s="138">
        <f>F326*G326</f>
        <v>0</v>
      </c>
    </row>
    <row r="327" spans="1:8" ht="14.25" customHeight="1">
      <c r="A327" s="240"/>
      <c r="B327" s="218"/>
      <c r="C327" s="396" t="s">
        <v>287</v>
      </c>
      <c r="D327" s="235"/>
      <c r="E327" s="222" t="s">
        <v>131</v>
      </c>
      <c r="F327" s="289">
        <v>1</v>
      </c>
      <c r="G327" s="225"/>
      <c r="H327" s="92">
        <f>F327*G327</f>
        <v>0</v>
      </c>
    </row>
    <row r="328" spans="1:8">
      <c r="A328" s="57"/>
      <c r="B328" s="14"/>
      <c r="C328" s="147"/>
      <c r="D328" s="147"/>
      <c r="E328" s="147"/>
      <c r="F328" s="35"/>
      <c r="G328" s="147"/>
      <c r="H328" s="186"/>
    </row>
    <row r="329" spans="1:8" ht="21" customHeight="1">
      <c r="A329" s="53"/>
      <c r="B329" s="11"/>
      <c r="C329" s="154" t="s">
        <v>178</v>
      </c>
      <c r="D329" s="50"/>
      <c r="E329" s="148"/>
      <c r="F329" s="302"/>
      <c r="G329" s="43"/>
      <c r="H329" s="77">
        <f>SUM(H287:H327)</f>
        <v>0</v>
      </c>
    </row>
    <row r="330" spans="1:8" ht="11.25">
      <c r="A330" s="102"/>
      <c r="B330" s="103"/>
      <c r="C330" s="172"/>
      <c r="D330" s="105"/>
      <c r="E330" s="106"/>
      <c r="F330" s="303"/>
      <c r="G330" s="149"/>
      <c r="H330" s="107"/>
    </row>
    <row r="331" spans="1:8" ht="11.25">
      <c r="A331" s="53" t="s">
        <v>107</v>
      </c>
      <c r="B331" s="131"/>
      <c r="C331" s="154" t="s">
        <v>199</v>
      </c>
      <c r="D331" s="12"/>
      <c r="E331" s="32"/>
      <c r="F331" s="274"/>
      <c r="G331" s="40"/>
      <c r="H331" s="68"/>
    </row>
    <row r="332" spans="1:8" ht="11.25">
      <c r="A332" s="66"/>
      <c r="B332" s="19"/>
      <c r="C332" s="164"/>
      <c r="D332" s="21"/>
      <c r="E332" s="88"/>
      <c r="F332" s="298"/>
      <c r="G332" s="44"/>
      <c r="H332" s="132"/>
    </row>
    <row r="333" spans="1:8" ht="204.75" customHeight="1">
      <c r="A333" s="66" t="s">
        <v>108</v>
      </c>
      <c r="B333" s="19"/>
      <c r="C333" s="173" t="s">
        <v>228</v>
      </c>
      <c r="D333" s="21"/>
      <c r="E333" s="88"/>
      <c r="F333" s="298"/>
      <c r="G333" s="44"/>
      <c r="H333" s="132"/>
    </row>
    <row r="334" spans="1:8" ht="11.25">
      <c r="A334" s="66"/>
      <c r="B334" s="19"/>
      <c r="C334" s="156" t="s">
        <v>28</v>
      </c>
      <c r="D334" s="21"/>
      <c r="E334" s="88"/>
      <c r="F334" s="298"/>
      <c r="G334" s="44"/>
      <c r="H334" s="132"/>
    </row>
    <row r="335" spans="1:8" ht="11.25">
      <c r="A335" s="78"/>
      <c r="B335" s="79"/>
      <c r="C335" s="174" t="s">
        <v>109</v>
      </c>
      <c r="D335" s="81"/>
      <c r="E335" s="35" t="s">
        <v>25</v>
      </c>
      <c r="F335" s="277">
        <v>6</v>
      </c>
      <c r="G335" s="41"/>
      <c r="H335" s="64">
        <f>F335*G335</f>
        <v>0</v>
      </c>
    </row>
    <row r="336" spans="1:8" ht="11.25">
      <c r="A336" s="78"/>
      <c r="B336" s="79"/>
      <c r="C336" s="174"/>
      <c r="D336" s="81"/>
      <c r="E336" s="35"/>
      <c r="F336" s="309"/>
      <c r="G336" s="41"/>
      <c r="H336" s="64"/>
    </row>
    <row r="337" spans="1:8" ht="11.25">
      <c r="A337" s="78"/>
      <c r="B337" s="79"/>
      <c r="C337" s="174"/>
      <c r="D337" s="81"/>
      <c r="E337" s="35"/>
      <c r="F337" s="309"/>
      <c r="G337" s="41"/>
      <c r="H337" s="64"/>
    </row>
    <row r="338" spans="1:8" ht="11.25">
      <c r="A338" s="53"/>
      <c r="B338" s="11"/>
      <c r="C338" s="154" t="s">
        <v>289</v>
      </c>
      <c r="D338" s="15"/>
      <c r="E338" s="42"/>
      <c r="F338" s="302"/>
      <c r="G338" s="43"/>
      <c r="H338" s="65">
        <f>SUM(H335:H337)</f>
        <v>0</v>
      </c>
    </row>
    <row r="339" spans="1:8" ht="11.25">
      <c r="A339" s="66"/>
      <c r="B339" s="19"/>
      <c r="C339" s="20"/>
      <c r="D339" s="21"/>
      <c r="E339" s="150"/>
      <c r="F339" s="304"/>
      <c r="G339" s="18"/>
      <c r="H339" s="67"/>
    </row>
    <row r="340" spans="1:8" ht="11.25">
      <c r="A340" s="66"/>
      <c r="B340" s="19"/>
      <c r="C340" s="20"/>
      <c r="D340" s="21"/>
      <c r="E340" s="22"/>
      <c r="F340" s="304"/>
      <c r="G340" s="18"/>
      <c r="H340" s="67"/>
    </row>
    <row r="341" spans="1:8" ht="11.25">
      <c r="A341" s="78"/>
      <c r="B341" s="79"/>
      <c r="C341" s="80"/>
      <c r="D341" s="81"/>
      <c r="E341" s="82"/>
      <c r="F341" s="305"/>
      <c r="G341" s="83"/>
      <c r="H341" s="84"/>
    </row>
    <row r="342" spans="1:8" ht="30" customHeight="1">
      <c r="A342" s="53"/>
      <c r="B342" s="11"/>
      <c r="C342" s="426" t="s">
        <v>47</v>
      </c>
      <c r="D342" s="426"/>
      <c r="E342" s="426"/>
      <c r="F342" s="426"/>
      <c r="G342" s="30"/>
      <c r="H342" s="68"/>
    </row>
    <row r="343" spans="1:8">
      <c r="A343" s="54"/>
      <c r="B343" s="178"/>
      <c r="G343" s="188"/>
      <c r="H343" s="69"/>
    </row>
    <row r="344" spans="1:8" ht="12.75">
      <c r="A344" s="56"/>
      <c r="B344" s="189"/>
      <c r="C344" s="190" t="s">
        <v>2</v>
      </c>
      <c r="D344" s="187"/>
      <c r="G344" s="188"/>
      <c r="H344" s="70">
        <f>H50</f>
        <v>0</v>
      </c>
    </row>
    <row r="345" spans="1:8" ht="12.75">
      <c r="A345" s="56"/>
      <c r="B345" s="179"/>
      <c r="C345" s="190"/>
      <c r="D345" s="187"/>
      <c r="E345" s="191"/>
      <c r="F345" s="306"/>
      <c r="G345" s="188"/>
      <c r="H345" s="70"/>
    </row>
    <row r="346" spans="1:8" ht="12.75">
      <c r="A346" s="56"/>
      <c r="B346" s="179"/>
      <c r="C346" s="190" t="s">
        <v>3</v>
      </c>
      <c r="D346" s="187"/>
      <c r="E346" s="191"/>
      <c r="F346" s="306"/>
      <c r="G346" s="188"/>
      <c r="H346" s="70">
        <f>H116</f>
        <v>0</v>
      </c>
    </row>
    <row r="347" spans="1:8" ht="12.75">
      <c r="A347" s="56"/>
      <c r="B347" s="179"/>
      <c r="C347" s="190"/>
      <c r="D347" s="187"/>
      <c r="E347" s="191"/>
      <c r="F347" s="306"/>
      <c r="G347" s="188"/>
      <c r="H347" s="70"/>
    </row>
    <row r="348" spans="1:8" ht="12.75">
      <c r="A348" s="56"/>
      <c r="B348" s="179"/>
      <c r="C348" s="190" t="s">
        <v>51</v>
      </c>
      <c r="D348" s="187"/>
      <c r="E348" s="191"/>
      <c r="F348" s="306"/>
      <c r="G348" s="188"/>
      <c r="H348" s="70">
        <f>H144</f>
        <v>0</v>
      </c>
    </row>
    <row r="349" spans="1:8" ht="12.75">
      <c r="A349" s="56"/>
      <c r="B349" s="179"/>
      <c r="C349" s="190"/>
      <c r="D349" s="187"/>
      <c r="E349" s="191"/>
      <c r="F349" s="306"/>
      <c r="G349" s="188"/>
      <c r="H349" s="70"/>
    </row>
    <row r="350" spans="1:8" ht="12.75">
      <c r="A350" s="56"/>
      <c r="B350" s="179"/>
      <c r="C350" s="190" t="s">
        <v>52</v>
      </c>
      <c r="D350" s="187"/>
      <c r="E350" s="191"/>
      <c r="F350" s="306"/>
      <c r="G350" s="188"/>
      <c r="H350" s="70">
        <f>H280</f>
        <v>0</v>
      </c>
    </row>
    <row r="351" spans="1:8" ht="12.75">
      <c r="A351" s="56"/>
      <c r="B351" s="179"/>
      <c r="C351" s="190"/>
      <c r="D351" s="187"/>
      <c r="E351" s="191"/>
      <c r="F351" s="306"/>
      <c r="G351" s="188"/>
      <c r="H351" s="70"/>
    </row>
    <row r="352" spans="1:8" ht="12.75">
      <c r="A352" s="56"/>
      <c r="B352" s="179"/>
      <c r="C352" s="190" t="s">
        <v>63</v>
      </c>
      <c r="D352" s="187"/>
      <c r="E352" s="191"/>
      <c r="F352" s="306"/>
      <c r="G352" s="188"/>
      <c r="H352" s="70">
        <f>H329</f>
        <v>0</v>
      </c>
    </row>
    <row r="353" spans="1:8" ht="12.75">
      <c r="A353" s="56"/>
      <c r="B353" s="179"/>
      <c r="C353" s="190"/>
      <c r="D353" s="187"/>
      <c r="E353" s="191"/>
      <c r="F353" s="306"/>
      <c r="G353" s="188"/>
      <c r="H353" s="70"/>
    </row>
    <row r="354" spans="1:8" ht="12.75">
      <c r="A354" s="56"/>
      <c r="B354" s="179"/>
      <c r="C354" s="190" t="s">
        <v>179</v>
      </c>
      <c r="D354" s="187"/>
      <c r="E354" s="191"/>
      <c r="F354" s="306"/>
      <c r="G354" s="188"/>
      <c r="H354" s="70">
        <f>H338</f>
        <v>0</v>
      </c>
    </row>
    <row r="355" spans="1:8" ht="12.75">
      <c r="A355" s="56"/>
      <c r="B355" s="179"/>
      <c r="C355" s="190"/>
      <c r="E355" s="191"/>
      <c r="F355" s="306"/>
      <c r="G355" s="188"/>
      <c r="H355" s="69"/>
    </row>
    <row r="356" spans="1:8" ht="30" customHeight="1">
      <c r="A356" s="53"/>
      <c r="B356" s="11"/>
      <c r="C356" s="15" t="s">
        <v>290</v>
      </c>
      <c r="D356" s="15"/>
      <c r="E356" s="16"/>
      <c r="F356" s="307"/>
      <c r="G356" s="29"/>
      <c r="H356" s="51">
        <f>SUM(H344:H355)</f>
        <v>0</v>
      </c>
    </row>
    <row r="357" spans="1:8" ht="22.5" customHeight="1">
      <c r="A357" s="53"/>
      <c r="B357" s="11"/>
      <c r="C357" s="15" t="s">
        <v>32</v>
      </c>
      <c r="D357" s="15"/>
      <c r="E357" s="16"/>
      <c r="F357" s="307"/>
      <c r="G357" s="29"/>
      <c r="H357" s="51">
        <f>0.25*H356</f>
        <v>0</v>
      </c>
    </row>
    <row r="358" spans="1:8" s="28" customFormat="1" ht="31.5" customHeight="1">
      <c r="A358" s="53"/>
      <c r="B358" s="11"/>
      <c r="C358" s="15" t="s">
        <v>291</v>
      </c>
      <c r="D358" s="15"/>
      <c r="E358" s="16"/>
      <c r="F358" s="307"/>
      <c r="G358" s="29"/>
      <c r="H358" s="51">
        <f>H356+H357</f>
        <v>0</v>
      </c>
    </row>
    <row r="359" spans="1:8" ht="15" customHeight="1">
      <c r="A359" s="108"/>
      <c r="H359" s="109"/>
    </row>
    <row r="360" spans="1:8" ht="24.95" customHeight="1">
      <c r="A360" s="108"/>
      <c r="H360" s="109"/>
    </row>
    <row r="361" spans="1:8" ht="15" customHeight="1">
      <c r="A361" s="108"/>
      <c r="H361" s="109"/>
    </row>
    <row r="362" spans="1:8">
      <c r="A362" s="108"/>
      <c r="H362" s="109"/>
    </row>
    <row r="363" spans="1:8" s="25" customFormat="1" ht="11.25">
      <c r="A363" s="108"/>
      <c r="B363" s="24"/>
      <c r="C363" s="1"/>
      <c r="D363" s="2"/>
      <c r="E363" s="13"/>
      <c r="F363" s="301"/>
      <c r="G363" s="17"/>
      <c r="H363" s="109"/>
    </row>
    <row r="364" spans="1:8">
      <c r="A364" s="108"/>
      <c r="H364" s="109"/>
    </row>
    <row r="365" spans="1:8">
      <c r="A365" s="108"/>
      <c r="H365" s="109"/>
    </row>
    <row r="366" spans="1:8">
      <c r="A366" s="108"/>
      <c r="H366" s="109"/>
    </row>
    <row r="367" spans="1:8">
      <c r="A367" s="108"/>
      <c r="H367" s="109"/>
    </row>
    <row r="368" spans="1:8">
      <c r="A368" s="108"/>
      <c r="H368" s="109"/>
    </row>
    <row r="369" spans="1:8">
      <c r="A369" s="108"/>
      <c r="H369" s="109"/>
    </row>
    <row r="370" spans="1:8">
      <c r="A370" s="108"/>
      <c r="H370" s="109"/>
    </row>
    <row r="371" spans="1:8">
      <c r="A371" s="108"/>
      <c r="H371" s="109"/>
    </row>
    <row r="372" spans="1:8">
      <c r="A372" s="108"/>
      <c r="H372" s="109"/>
    </row>
    <row r="373" spans="1:8">
      <c r="A373" s="108"/>
      <c r="H373" s="109"/>
    </row>
    <row r="374" spans="1:8">
      <c r="A374" s="108"/>
      <c r="H374" s="109"/>
    </row>
    <row r="375" spans="1:8">
      <c r="A375" s="108"/>
      <c r="H375" s="109"/>
    </row>
    <row r="376" spans="1:8">
      <c r="A376" s="108"/>
      <c r="H376" s="109"/>
    </row>
    <row r="377" spans="1:8">
      <c r="A377" s="108"/>
      <c r="H377" s="109"/>
    </row>
    <row r="378" spans="1:8">
      <c r="A378" s="108"/>
      <c r="H378" s="109"/>
    </row>
    <row r="379" spans="1:8">
      <c r="A379" s="108"/>
      <c r="H379" s="109"/>
    </row>
    <row r="380" spans="1:8">
      <c r="A380" s="110"/>
      <c r="B380" s="111"/>
      <c r="C380" s="101"/>
      <c r="D380" s="112"/>
      <c r="E380" s="113"/>
      <c r="F380" s="308"/>
      <c r="G380" s="114"/>
      <c r="H380" s="115"/>
    </row>
  </sheetData>
  <mergeCells count="9">
    <mergeCell ref="A1:B1"/>
    <mergeCell ref="C342:F342"/>
    <mergeCell ref="A290:A292"/>
    <mergeCell ref="C5:G5"/>
    <mergeCell ref="C6:G6"/>
    <mergeCell ref="C7:G7"/>
    <mergeCell ref="C8:G8"/>
    <mergeCell ref="C9:G9"/>
    <mergeCell ref="C10:G10"/>
  </mergeCells>
  <phoneticPr fontId="0" type="noConversion"/>
  <printOptions horizontalCentered="1"/>
  <pageMargins left="0.39370078740157483" right="0.19685039370078741" top="0.51181102362204722" bottom="0.51181102362204722" header="0.74803149606299213" footer="0.19685039370078741"/>
  <pageSetup paperSize="9" scale="99" firstPageNumber="7" fitToHeight="0" orientation="portrait" r:id="rId1"/>
  <headerFooter alignWithMargins="0">
    <oddFooter>&amp;C&amp;"Verdana,Uobičajeno"&amp;9TROŠKOVNIK&amp;Rstr.&amp;P</oddFooter>
  </headerFooter>
  <rowBreaks count="14" manualBreakCount="14">
    <brk id="18" max="16383" man="1"/>
    <brk id="45" max="16383" man="1"/>
    <brk id="81" max="16383" man="1"/>
    <brk id="116" max="16383" man="1"/>
    <brk id="137" max="16383" man="1"/>
    <brk id="144" max="16383" man="1"/>
    <brk id="172" max="16383" man="1"/>
    <brk id="198" max="16383" man="1"/>
    <brk id="251" max="16383" man="1"/>
    <brk id="272" max="16383" man="1"/>
    <brk id="280" max="16383" man="1"/>
    <brk id="310" max="16383" man="1"/>
    <brk id="329" max="16383" man="1"/>
    <brk id="3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Troškovnik</vt:lpstr>
      <vt:lpstr>Troškovnik!Print_Area</vt:lpstr>
      <vt:lpstr>Troškovnik!Print_Titles</vt:lpstr>
    </vt:vector>
  </TitlesOfParts>
  <Company>Hidroelektra-projekt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BETTERMENT D46 Vinkovci-Tovarnik</dc:subject>
  <dc:creator>Mirko Panić</dc:creator>
  <cp:lastModifiedBy>Milena Jasika</cp:lastModifiedBy>
  <cp:lastPrinted>2024-01-17T13:28:55Z</cp:lastPrinted>
  <dcterms:created xsi:type="dcterms:W3CDTF">1997-05-14T10:58:24Z</dcterms:created>
  <dcterms:modified xsi:type="dcterms:W3CDTF">2024-01-17T13:29:12Z</dcterms:modified>
</cp:coreProperties>
</file>