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45" yWindow="65191" windowWidth="13095" windowHeight="14685" activeTab="0"/>
  </bookViews>
  <sheets>
    <sheet name="jelačićeva" sheetId="1" r:id="rId1"/>
  </sheets>
  <definedNames>
    <definedName name="_xlnm.Print_Area" localSheetId="0">'jelačićeva'!$A$1:$G$187</definedName>
  </definedNames>
  <calcPr fullCalcOnLoad="1"/>
</workbook>
</file>

<file path=xl/sharedStrings.xml><?xml version="1.0" encoding="utf-8"?>
<sst xmlns="http://schemas.openxmlformats.org/spreadsheetml/2006/main" count="208" uniqueCount="141">
  <si>
    <t xml:space="preserve">ASFALTERSKI RADOVI </t>
  </si>
  <si>
    <t xml:space="preserve">ZAVRŠNI  RADOVI  </t>
  </si>
  <si>
    <t>Dobava i izrada bitumeniziranog sloja BNS 22B debljine 6 cm na pripremljen MNS mehanički stabilizirani nosivi sloj kolnika.</t>
  </si>
  <si>
    <t>Dobava i izrada asfalt - betona kao habajućeg sloja kolnika, AB 4, debljine 4 cm.</t>
  </si>
  <si>
    <t xml:space="preserve">Nabava, doprema i upotreba tipske montažne zaštitne oplate za dvostrano razupiranje po cijeloj visini rova, radi sprječavanja zarušavanja rova i osiguranja sigurnih uvjeta rada radnika u rovu, sukladno važečoj zakonskoj regulativi zaštite na radu. U dijelovima gdje se rov križa sa postojećim podzemnim instalacijama, rov privremeno razuprti dobavljenom drvenom oplatom (daske, poprečne gredice,...). </t>
  </si>
  <si>
    <t>1.</t>
  </si>
  <si>
    <t>PRIPREMNI RADOVI</t>
  </si>
  <si>
    <t>1.1.</t>
  </si>
  <si>
    <t>m'</t>
  </si>
  <si>
    <t>1.2.</t>
  </si>
  <si>
    <t>1.3.</t>
  </si>
  <si>
    <t>1.4.</t>
  </si>
  <si>
    <t>2.</t>
  </si>
  <si>
    <t>ZEMLJANI  RADOVI</t>
  </si>
  <si>
    <t>2.2.</t>
  </si>
  <si>
    <t>2.3.</t>
  </si>
  <si>
    <t>kom</t>
  </si>
  <si>
    <t>MONTAŽNI  RADOVI</t>
  </si>
  <si>
    <t>1.5.</t>
  </si>
  <si>
    <t>Obračun po m'.</t>
  </si>
  <si>
    <t>(Prema fakturi distributera uvećano za manipulativne troškove.)</t>
  </si>
  <si>
    <t>2.1.</t>
  </si>
  <si>
    <t>3.1.</t>
  </si>
  <si>
    <t>3.2.</t>
  </si>
  <si>
    <t>4.1.</t>
  </si>
  <si>
    <t>4.2.</t>
  </si>
  <si>
    <t>Izrada geodetskog elaborata izvedenog stanja. Uključiti sve takse, rad geodete, te ovjeru po katastru.</t>
  </si>
  <si>
    <t>2.4.</t>
  </si>
  <si>
    <t>2.5.</t>
  </si>
  <si>
    <t>2.6.</t>
  </si>
  <si>
    <t>2.7.</t>
  </si>
  <si>
    <t>2.8.</t>
  </si>
  <si>
    <t>2.9.</t>
  </si>
  <si>
    <t>Obračun po m'  iskolčene trase.</t>
  </si>
  <si>
    <t>Predstavnik distributera treba iskolčiti podzemne vodove prije početka radova.</t>
  </si>
  <si>
    <t>Ručno planiranje dna rova u padu na točnost +/- 1 cm s izbacivanjem suvišnog materijala izvan rova, 1,00 m od ruba.</t>
  </si>
  <si>
    <t>sat</t>
  </si>
  <si>
    <t>ZAVRŠNI  RADOVI</t>
  </si>
  <si>
    <t>Obračun prema stvarno utrošenom vremenu.</t>
  </si>
  <si>
    <t>x</t>
  </si>
  <si>
    <t xml:space="preserve">R E K A P I T U L A C I J A </t>
  </si>
  <si>
    <t>Obračun po komadu iskopanog rova.</t>
  </si>
  <si>
    <t>Obračun po m' ispitane dionice.</t>
  </si>
  <si>
    <r>
      <t>m</t>
    </r>
    <r>
      <rPr>
        <vertAlign val="superscript"/>
        <sz val="12"/>
        <rFont val="Arial"/>
        <family val="2"/>
      </rPr>
      <t>3</t>
    </r>
  </si>
  <si>
    <t>Obračun po m' cjevovoda.</t>
  </si>
  <si>
    <t>2.10.</t>
  </si>
  <si>
    <r>
      <t>Obračun po m</t>
    </r>
    <r>
      <rPr>
        <vertAlign val="superscript"/>
        <sz val="12"/>
        <rFont val="Arial"/>
        <family val="2"/>
      </rPr>
      <t xml:space="preserve">2 </t>
    </r>
    <r>
      <rPr>
        <sz val="12"/>
        <rFont val="Arial"/>
        <family val="2"/>
      </rPr>
      <t>razbijene asfaltne konstrukcije kolnika.</t>
    </r>
  </si>
  <si>
    <r>
      <t>m</t>
    </r>
    <r>
      <rPr>
        <vertAlign val="superscript"/>
        <sz val="12"/>
        <rFont val="Arial"/>
        <family val="2"/>
      </rPr>
      <t>2</t>
    </r>
  </si>
  <si>
    <r>
      <t>Obračun po m</t>
    </r>
    <r>
      <rPr>
        <vertAlign val="superscript"/>
        <sz val="12"/>
        <rFont val="Arial"/>
        <family val="2"/>
      </rPr>
      <t xml:space="preserve">3 </t>
    </r>
    <r>
      <rPr>
        <sz val="12"/>
        <rFont val="Arial"/>
        <family val="2"/>
      </rPr>
      <t>iskopane zemlje.</t>
    </r>
  </si>
  <si>
    <r>
      <t>Obračun po m</t>
    </r>
    <r>
      <rPr>
        <vertAlign val="superscript"/>
        <sz val="12"/>
        <rFont val="Arial"/>
        <family val="2"/>
      </rPr>
      <t>2</t>
    </r>
    <r>
      <rPr>
        <sz val="12"/>
        <rFont val="Arial"/>
        <family val="2"/>
      </rPr>
      <t xml:space="preserve"> montirane oplate.</t>
    </r>
  </si>
  <si>
    <r>
      <t>Obračun po m</t>
    </r>
    <r>
      <rPr>
        <vertAlign val="superscript"/>
        <sz val="12"/>
        <rFont val="Arial"/>
        <family val="2"/>
      </rPr>
      <t xml:space="preserve">2 </t>
    </r>
    <r>
      <rPr>
        <sz val="12"/>
        <rFont val="Arial"/>
        <family val="2"/>
      </rPr>
      <t>izvedenog BNS sloja.</t>
    </r>
  </si>
  <si>
    <r>
      <t>Obračun po m</t>
    </r>
    <r>
      <rPr>
        <vertAlign val="superscript"/>
        <sz val="12"/>
        <rFont val="Arial"/>
        <family val="2"/>
      </rPr>
      <t>2</t>
    </r>
    <r>
      <rPr>
        <sz val="12"/>
        <rFont val="Arial"/>
        <family val="2"/>
      </rPr>
      <t xml:space="preserve"> izvedenog AB sloja.</t>
    </r>
  </si>
  <si>
    <r>
      <t>Obračun po m</t>
    </r>
    <r>
      <rPr>
        <vertAlign val="superscript"/>
        <sz val="12"/>
        <rFont val="Arial"/>
        <family val="2"/>
      </rPr>
      <t xml:space="preserve">3 </t>
    </r>
    <r>
      <rPr>
        <sz val="12"/>
        <rFont val="Arial"/>
        <family val="2"/>
      </rPr>
      <t xml:space="preserve">iskopanog  zemljanog materijala. </t>
    </r>
  </si>
  <si>
    <r>
      <t>Ručni iskop probnog rova (šlica) za određivanje položaja instalacija u prosjeku na svakih 25,0 m. Dubina rova min 1,5 m, širina 0,30 m, količina iskopa po komadu cca. 1,0 m</t>
    </r>
    <r>
      <rPr>
        <vertAlign val="superscript"/>
        <sz val="12"/>
        <rFont val="Arial"/>
        <family val="2"/>
      </rPr>
      <t>3</t>
    </r>
    <r>
      <rPr>
        <sz val="12"/>
        <rFont val="Arial"/>
        <family val="2"/>
      </rPr>
      <t>.</t>
    </r>
  </si>
  <si>
    <t xml:space="preserve">Mjestimična postava muljnih crpki pri izvedbi kolektora te crpljenje podzemne i površinske vode na mjestima većih dotoka vode. </t>
  </si>
  <si>
    <t>5.1.</t>
  </si>
  <si>
    <t xml:space="preserve">Zatrpavanje vršiti prema normalnom poprečnom profilu. Zbijenost tucanika  mora dostići  zbijenost od 80 MPa. </t>
  </si>
  <si>
    <t>Strojni iskop jame za postavu muljne crpke na mjestima većih dotoka vode. Deponiranje materijala uz rub jame. Dubina postavljanja crpke je 2.5 m. Stavkom i obuhvaćeno zatrpavanje jame.</t>
  </si>
  <si>
    <t>2.11.</t>
  </si>
  <si>
    <t>5.2.</t>
  </si>
  <si>
    <t xml:space="preserve">Izrada posteljice od pijeska. Rad obuhvaća: dobavu, dopremu, razvoz, ubacivanje, razastiranje i nabijanje materijala (potrebno je postići zbijenost od 90% modula Proctora). Izrada posteljice cijevi prema normalnom profilu. </t>
  </si>
  <si>
    <t>Zatrpavanje prve zone tucanikom max. zrno 12 mm. Zatrpavanje cjevovoda vrši se do visine 30 cm iznad tjemena uz ručno nabijanje, nakon polaganja i montaže cjevovoda. Prije samog početka obavezno pregledati cjevovod i ustanoviti da nema oštećenja.</t>
  </si>
  <si>
    <t>Kada se ustanovi da je položeni cjevovod ispravan, bez oštećenja, može se pristupiti zatrpavanju. Zatrpavanje se vrši etapno prije i nakon ispitivanja. Prije ispitivanja zatrpati samo tijelo cijevi dok naglavak sa spojem mora ostati slobodan tako da zatrpani dio čini humak cca 1/2 - 2/3 visine rova. Zatrpavanje pri tom vršiti u slojevima od 30 cm uz pažljivo strojno-ručno nabijanje. Područje iznad tjemena cijevi (širia cca 0,7DN) ne zbijati.  Nakon završenog ispitivanja preostala spojna mjesta zatrpati po istom principu. Kada su cijevi tako zatrpane, može se pristupiti konačnom zatrpavanju uz lako mehaničko nabijanje. Zbijenost prilikom zasipavanja mora iznositi 80MPa ispod cestovne površine.</t>
  </si>
  <si>
    <t>tucanik (max. zrno 12 mm)</t>
  </si>
  <si>
    <t>MONTAŽNI RADOVI - UKUPNO:</t>
  </si>
  <si>
    <t>PRIPREMNI RADOVI - UKUPNO:</t>
  </si>
  <si>
    <t>ZEMLJANI RADOVI - UKUPNO:</t>
  </si>
  <si>
    <t>ZAVRŠNI RADOVI - UKUPNO:</t>
  </si>
  <si>
    <t>ZEMLJANI  RADOVI .....................................…..</t>
  </si>
  <si>
    <t>MONTAŽNI  RADOVI .........................................</t>
  </si>
  <si>
    <t>2.12.</t>
  </si>
  <si>
    <t xml:space="preserve">Izrada elaborata iskolčenja te iskolčenje i osiguranje iskolčene trase kolektora. Rad obuhvaća sve radova na snimanju, obilježavanju i lociranju kolektora s upisivanjem oznaka i osiguranja. </t>
  </si>
  <si>
    <t xml:space="preserve">Detektiranje postojećih podzemnih instalacija u blizini kolektora. To se odnosi na podzemne vodove telefona, vodovoda i elektroenergetskog kabla. </t>
  </si>
  <si>
    <t>Obračun po m' izrezane asfaltne konstrukcije.</t>
  </si>
  <si>
    <t xml:space="preserve">T R O Š K O V N I K </t>
  </si>
  <si>
    <t>Utovar i prijevoz i istovar preostalog materijala iz iskopa nakon zatrpavanja rova,  te utovar i prijevoz razbijene kolničke konstrukcije na deponiju. Udaljenost do 10,0 km.</t>
  </si>
  <si>
    <t>a) strojni iskop 95 %</t>
  </si>
  <si>
    <t xml:space="preserve">b) ručni iskop 5% </t>
  </si>
  <si>
    <t xml:space="preserve">Strojno razbijanje asfaltne konstrukcije kolnika ceste, parkirališta i ostalih asfaltiranih površina. Konstrukcija kolnika se sastoji od BNS sloja debljine d = 8 cm i AB sloja debljine d = 3 cm. </t>
  </si>
  <si>
    <t>Ukupno 2 jame</t>
  </si>
  <si>
    <t>Obračun po m' iskopane cijevi.</t>
  </si>
  <si>
    <t>Obračun po oknu</t>
  </si>
  <si>
    <t>Strojni utovar, transport i odlaganje cijevi na deponiju udaljenu do 10 km. U stavku uključen utovar, transport i odlaganje cijevi.</t>
  </si>
  <si>
    <t>Obračun po m' transportirane cijevi.</t>
  </si>
  <si>
    <t>2.13.</t>
  </si>
  <si>
    <t>2.14.</t>
  </si>
  <si>
    <t>3.4.</t>
  </si>
  <si>
    <t>okno dn 1000</t>
  </si>
  <si>
    <t>Radovi na spajanju kolektora na postojeća RO . Stavka obuhvaća spoj novog kolektora na postojeće RO te sav potreban alat, strojeve, pomoćni materijal i rad.</t>
  </si>
  <si>
    <t>Strojno rezanje asfaltne konstrukcije.Reže se asfaltna konstrukcija ceste , parkirališta i ostalih asfaltiranih površina.</t>
  </si>
  <si>
    <t>Obračun po spoju na postojeće RO.</t>
  </si>
  <si>
    <t>Strojno zatrpavanje ostatka rova tucanikom na mjestima prelaza kolektora ispod prometnih površina-ceste parkirališta- (i drugih asfaltiranih površina) te na mjestima gdje se trasa kolektora  nalazi u pojasu ceste. Zatrpavanje se vrši u slojevima od 30 cm uz  strojno nabijanje. Zbijenost koja se mora postići iznosi 90 MPa.</t>
  </si>
  <si>
    <t>Prilikom iskopa rova strojno  iskopati postojeća reviziona okna . U stavku uključen  razbijanje, iskop, odlaganje dijelova okna uzduž rova ,te transport na deponiju udaljenu do 10 km.</t>
  </si>
  <si>
    <t xml:space="preserve">Strojno zatrpavanje ostatka rova zemljom iz iskopa (zatrpavanje druge zone). Zatrpavanje se vrši u slojevima od 30 cm uz lako strojno nabijanje </t>
  </si>
  <si>
    <t>Zemlja se deponira uz rub rova na udaljenosti 1,5 m. Zbog instalacija i kućnih priključaka postojeće infrastrukture 5 % je ručnog iskopa.</t>
  </si>
  <si>
    <t>Obračun po kom.</t>
  </si>
  <si>
    <t>1.6.</t>
  </si>
  <si>
    <t>Izmještanje stupova javne rasvjete. Rad obuhvaća izmještanje napojnog kabela, demontažu stupa, iskop i odvoz betonskog temelja, izradu novog temelja te ponovnu montažu stupa, uz obaveznu prisutnost predstavnika vlasnika instalacije.</t>
  </si>
  <si>
    <t>REKONSTRUKCIJA SUSTAVA JAVNE ODVODNJE</t>
  </si>
  <si>
    <t>GRADA BJELOVARA U U. J. JELAČIĆA</t>
  </si>
  <si>
    <t>( OD UL.A.MIHANOVIĆA DO UL. B.BUŠIĆA</t>
  </si>
  <si>
    <r>
      <t>Ukupno 612.2 m</t>
    </r>
    <r>
      <rPr>
        <vertAlign val="superscript"/>
        <sz val="12"/>
        <rFont val="Arial"/>
        <family val="2"/>
      </rPr>
      <t>3</t>
    </r>
  </si>
  <si>
    <t>Prilikom iskopa rova strojno  iskopati postojeće  cijevi koje su u funkciji odvodnje. U stavku uključen iskop, odlaganje cijevi uzduž rova  i demontiranje cijevi.</t>
  </si>
  <si>
    <t xml:space="preserve">DN 400 </t>
  </si>
  <si>
    <t>DN 300</t>
  </si>
  <si>
    <t>okno dn 800</t>
  </si>
  <si>
    <t xml:space="preserve">Sječenje drveća na području radnog pojasa uključivo s vađenjem korjenja, kresanjem grana, te piljenje debla i većih grana na dužinu 1 m, te odlaganje uz rub radnog pojasa. U cijenu uračunati i odvoz drvne mase na otpad. </t>
  </si>
  <si>
    <t>Obračun po komadu .</t>
  </si>
  <si>
    <r>
      <t>f</t>
    </r>
    <r>
      <rPr>
        <sz val="11"/>
        <rFont val="Arial"/>
        <family val="2"/>
      </rPr>
      <t xml:space="preserve"> 10 - 20 cm</t>
    </r>
  </si>
  <si>
    <t>1.7.</t>
  </si>
  <si>
    <r>
      <t>m</t>
    </r>
    <r>
      <rPr>
        <vertAlign val="superscript"/>
        <sz val="11"/>
        <rFont val="Arial Narrow"/>
        <family val="2"/>
      </rPr>
      <t>2</t>
    </r>
  </si>
  <si>
    <t>5.3.</t>
  </si>
  <si>
    <t>Ispitivanje gravitacijskog kanalizacijskog cjevovoda i objekata na njemu (kontrolnih okana) na vodonepropusnost i funkcionalnost prema važećim propisima (HRN EN 1610 i HRN EN 805), sa izradom izvješća s ispitivanja od strane ovlaštenog poduzeća za vršenje ispitivanja vodonepropusnosti. Stavkom uključen rad i sva potrebna oprema i materiijal za ispitivanje vodonepropusnosti.</t>
  </si>
  <si>
    <t>Nabava, doprema i ugradnja plastičnih kanalizacijskih cijevi (PP-a, PE). Pojedinačna dužina cijevi je 6 m, a na jednom kraju cijevi je naglavak s brtvom. Stavkom obuhvaćen utovar, transport i deponiranje cijevi uzduž rova, te kompletan strojni  i ljudski rad, sve prema uputstvima isporučitelja cijevi, te sav spojni materijal. Nazivna krutost cijevi je SN8.U jediničnu cijenu uračunati sve potrebne radove na ugradnji i montaži grav. cjevovoda, dobava sveg sitnopotrošnog materijala kao i dodatnih spojnica prema uputama proizvođača. Cijevi moraju zadovoljiti sljedeće norme: EN 13476-1, EN13476-3.</t>
  </si>
  <si>
    <t>Uređenje zelenih površina humusiranjem i zasijavanjem trave.Stavka obuhvaća sadnju novih stabala i ukrasnog grmlja
primjerenog okolišu, te obnovu
travnjaka i grmlja U stavku uključiti nabavu, dovoz i razastiranje humusa u ukupnoj debljini 10-15 cm, uz zagrabljivanje i valjanje nakon sjetve te jednokratno zaljevanje.Potrebno zasaditi cca 20 stabala.</t>
  </si>
  <si>
    <t xml:space="preserve">PRIPREMNI  RADOVI </t>
  </si>
  <si>
    <t>Stavka obuhvaća izradu projekta privremene regulacije u skladu s uvjetima nadležne Uprave za ceste te nadležnog MUP-a, ishođenje suglasnosti, nabavu i postavljanje sve potrebne horizontalne i vertikalne signalizacije, te vršenje regulacije prometa za vrijeme izvođenja radova.</t>
  </si>
  <si>
    <t>Obračun po m' trase cjevovoda.</t>
  </si>
  <si>
    <t>Obračun po kom rekonstruiranog priključka.</t>
  </si>
  <si>
    <t>kpl</t>
  </si>
  <si>
    <t>Obračun za kompletno detektiranje.</t>
  </si>
  <si>
    <t>Iskop rova za kolektor u zemlji "C" ktg. sa vertikalnim odsijecanjem stranica. Širina rova 1,0 m . Ponuditelj nudi jedinstvenu cijenu iskopa, bez obzira na stvarne kategorije tla i uvjete izvođenja, na temelju pregleda dokumentacije i obilaska lokacije. Dubina iskopa do 3 m.</t>
  </si>
  <si>
    <t xml:space="preserve">Dijelovi okna se međusobno spajaju pomoću brtvi ili zavarivanjem čime se osigurava nepropusnost. Okna imaju ugrađene stupaljke na svakih 25 [cm] koje omogućavaju silazak i izlazak, a nalaze se maksimalno 50 [cm] od vrha okna. Cjevovod se spaja na adaptere  okna originalnim spojnicama i brtvama. Okna trebaju biti sukladna prema svim zahtjevima HRN EN 13598-2:2009. Okno treba biti ispitano i vodonepropusno u skladu s normom HRN EN 1277. Obodna čvrstoča treba biti ispitana prema HRN EN ISO 9969..  Stavkom obuhvaćena nabava, doprema  materijala te izrada betonske ploče ili konusa za postavu i ugradnja lijevano-željeznog poklopca nosivosti 25 tona . </t>
  </si>
  <si>
    <t>4.3.</t>
  </si>
  <si>
    <r>
      <t>m</t>
    </r>
    <r>
      <rPr>
        <vertAlign val="superscript"/>
        <sz val="12"/>
        <rFont val="Arial"/>
        <family val="2"/>
      </rPr>
      <t>1</t>
    </r>
  </si>
  <si>
    <t>ASFALTERSKI RADOVI I RUBNJACI</t>
  </si>
  <si>
    <t>Parkovni rubnjaci</t>
  </si>
  <si>
    <t>Cestovni rubnjaci</t>
  </si>
  <si>
    <r>
      <t>Obračun po m</t>
    </r>
    <r>
      <rPr>
        <vertAlign val="superscript"/>
        <sz val="12"/>
        <rFont val="Arial"/>
        <family val="2"/>
      </rPr>
      <t>1</t>
    </r>
    <r>
      <rPr>
        <sz val="12"/>
        <rFont val="Arial"/>
        <family val="2"/>
      </rPr>
      <t xml:space="preserve"> postavljenih rubnjaka i kanalica uključivo s izvedbom podloge prema OTU</t>
    </r>
  </si>
  <si>
    <t>Nabava doprema i ugradnja cestovnih betonskih rubnjaka 15 x 25 x 100 cm na podlogu od 0,07 m3 utrošenog betona C 12/15 (MB 15), parkovnih betonskih rubnjaka 8 x 20 x 100 cm na podlogu od 0,05 m3 utrošenog betona C 12/15 (MB 15) i betonskih kanalica 30 x 10 x 50 cm na podlogu od 0,09 m3 utrošenog betona C 12/15 (MB 15)..</t>
  </si>
  <si>
    <t>Betonske kanalice</t>
  </si>
  <si>
    <t>ASFALTERSKI RADOVI - UKUPNO:</t>
  </si>
  <si>
    <r>
      <t xml:space="preserve">Privremena regulacija prometa na prometnicama na kojima se provode radovi predmetne izgradnje. </t>
    </r>
  </si>
  <si>
    <r>
      <t>Obračun po m</t>
    </r>
    <r>
      <rPr>
        <vertAlign val="superscript"/>
        <sz val="12"/>
        <rFont val="Arial"/>
        <family val="2"/>
      </rPr>
      <t>2</t>
    </r>
    <r>
      <rPr>
        <sz val="12"/>
        <rFont val="Arial"/>
        <family val="2"/>
      </rPr>
      <t xml:space="preserve"> planiranja.</t>
    </r>
  </si>
  <si>
    <r>
      <t>Obračun po m</t>
    </r>
    <r>
      <rPr>
        <vertAlign val="superscript"/>
        <sz val="12"/>
        <rFont val="Arial"/>
        <family val="2"/>
      </rPr>
      <t>3</t>
    </r>
    <r>
      <rPr>
        <sz val="12"/>
        <rFont val="Arial"/>
        <family val="2"/>
      </rPr>
      <t xml:space="preserve"> sabijenog materijala.</t>
    </r>
  </si>
  <si>
    <r>
      <t>Obračun po m</t>
    </r>
    <r>
      <rPr>
        <vertAlign val="superscript"/>
        <sz val="12"/>
        <rFont val="Arial"/>
        <family val="2"/>
      </rPr>
      <t xml:space="preserve">3 </t>
    </r>
    <r>
      <rPr>
        <sz val="12"/>
        <rFont val="Arial"/>
        <family val="2"/>
      </rPr>
      <t>zatrpavanja rova.</t>
    </r>
  </si>
  <si>
    <r>
      <t>Obračun po m</t>
    </r>
    <r>
      <rPr>
        <vertAlign val="superscript"/>
        <sz val="12"/>
        <rFont val="Arial"/>
        <family val="2"/>
      </rPr>
      <t>3</t>
    </r>
    <r>
      <rPr>
        <sz val="12"/>
        <rFont val="Arial"/>
        <family val="2"/>
      </rPr>
      <t xml:space="preserve"> .</t>
    </r>
  </si>
  <si>
    <t>Nabava i doprema montažnih segmentnih polipropilenskih (PP, PE) okana za kanalizaciju  . Okna se ugrađuju u tlo s podzemnim vodama do 6 [m] dubine. Okna se sastoje iz  baze sa izvedenom kinetom i zavarenim adapterima, tijelo od orebrenih  prstena sa brtvama te  konusa koji omogućava suženje unutarnjeg promjera na 630 [mm]. Konus treba biti ispitan na tlačno opterećenje do 90 [kN]. Dno okna je sastavljeno od dva nosiva sloja, tvornički zavarenih, s posebnom nosivom troslojnom rebrastom strukturom iznutra, te ravnim dnom cijelim promjerom okna. Horizontalni lomovi nivelete trebaju biti isključivo unutar okna.</t>
  </si>
  <si>
    <t>UKUPNO J. JELAČIĆA:</t>
  </si>
  <si>
    <r>
      <t>Obračun po m</t>
    </r>
    <r>
      <rPr>
        <vertAlign val="superscript"/>
        <sz val="11"/>
        <rFont val="Arial"/>
        <family val="2"/>
      </rPr>
      <t xml:space="preserve">2 </t>
    </r>
    <r>
      <rPr>
        <sz val="11"/>
        <rFont val="Arial"/>
        <family val="2"/>
      </rPr>
      <t>zelene površine.</t>
    </r>
  </si>
  <si>
    <t>Nabava i doprema materijala i rekonstrukcija postojećih kućnih priključaka i priključaka slivnika na novi cjevovod odvodnje - cijevni sustavi sa strukturiranom stijenkom od neomekšanog polivinilklorida (PVC-a) glatke vanjske i unutarnje površine, nazivnog promjera DN 160, nazivne prstenaste čvrstoće SN 8 sa integriranom spojnicom i brtvom. Priključci se izvode od svakog RO prema susjednim parcelama. Priključak se izvodi u prosječnoj duljini od 5 m, do privatnih parcela. Na kraju se ugrađuje odgovarajući prelaz (redukcija-ovisno o materijalu postojećeg priključka). U cijenu uračunati izradu spoja PVC cijevi na RO, sav potreban spojni i brtveni materijal, te sve fazonske komade od PVC cijevi.</t>
  </si>
</sst>
</file>

<file path=xl/styles.xml><?xml version="1.0" encoding="utf-8"?>
<styleSheet xmlns="http://schemas.openxmlformats.org/spreadsheetml/2006/main">
  <numFmts count="3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Red]#,##0.00"/>
    <numFmt numFmtId="181" formatCode="0.00;[Red]0.00"/>
    <numFmt numFmtId="182" formatCode="0;[Red]0"/>
    <numFmt numFmtId="183" formatCode="0.0"/>
    <numFmt numFmtId="184" formatCode="#,##0;[Red]#,##0"/>
    <numFmt numFmtId="185" formatCode="#,##0.00\ &quot;kn&quot;"/>
  </numFmts>
  <fonts count="51">
    <font>
      <sz val="10"/>
      <name val="Arial"/>
      <family val="0"/>
    </font>
    <font>
      <sz val="10"/>
      <name val="Arial CE"/>
      <family val="2"/>
    </font>
    <font>
      <sz val="12"/>
      <name val="Arial"/>
      <family val="2"/>
    </font>
    <font>
      <sz val="11"/>
      <name val="Arial"/>
      <family val="2"/>
    </font>
    <font>
      <b/>
      <sz val="11"/>
      <name val="Arial"/>
      <family val="2"/>
    </font>
    <font>
      <b/>
      <sz val="14"/>
      <name val="Arial"/>
      <family val="2"/>
    </font>
    <font>
      <b/>
      <sz val="12"/>
      <name val="Arial"/>
      <family val="2"/>
    </font>
    <font>
      <vertAlign val="superscript"/>
      <sz val="12"/>
      <name val="Arial"/>
      <family val="2"/>
    </font>
    <font>
      <sz val="8"/>
      <name val="Arial"/>
      <family val="2"/>
    </font>
    <font>
      <b/>
      <sz val="16"/>
      <name val="Arial"/>
      <family val="2"/>
    </font>
    <font>
      <sz val="11"/>
      <name val="Arial CE"/>
      <family val="2"/>
    </font>
    <font>
      <sz val="11"/>
      <name val="Symbol"/>
      <family val="1"/>
    </font>
    <font>
      <vertAlign val="superscript"/>
      <sz val="11"/>
      <name val="Arial Narrow"/>
      <family val="2"/>
    </font>
    <font>
      <strike/>
      <sz val="12"/>
      <name val="Arial"/>
      <family val="2"/>
    </font>
    <font>
      <sz val="10"/>
      <name val="Times New Roman"/>
      <family val="1"/>
    </font>
    <font>
      <sz val="11"/>
      <name val="Times New Roman"/>
      <family val="1"/>
    </font>
    <font>
      <vertAlign val="superscript"/>
      <sz val="11"/>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0" fillId="19" borderId="1" applyNumberFormat="0" applyFont="0" applyAlignment="0" applyProtection="0"/>
    <xf numFmtId="0" fontId="36"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7" fillId="27" borderId="2" applyNumberFormat="0" applyAlignment="0" applyProtection="0"/>
    <xf numFmtId="0" fontId="38" fillId="27" borderId="3" applyNumberFormat="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29" borderId="0" applyNumberFormat="0" applyBorder="0" applyAlignment="0" applyProtection="0"/>
    <xf numFmtId="180" fontId="1" fillId="0" borderId="0">
      <alignment vertical="top"/>
      <protection/>
    </xf>
    <xf numFmtId="9" fontId="0" fillId="0" borderId="0" applyFont="0" applyFill="0" applyBorder="0" applyAlignment="0" applyProtection="0"/>
    <xf numFmtId="0" fontId="45" fillId="0" borderId="7" applyNumberFormat="0" applyFill="0" applyAlignment="0" applyProtection="0"/>
    <xf numFmtId="0" fontId="46" fillId="30" borderId="8" applyNumberFormat="0" applyAlignment="0" applyProtection="0"/>
    <xf numFmtId="0" fontId="1" fillId="0" borderId="0">
      <alignment horizontal="justify" vertical="top"/>
      <protection/>
    </xf>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9">
    <xf numFmtId="0" fontId="0" fillId="0" borderId="0" xfId="0" applyAlignment="1">
      <alignment/>
    </xf>
    <xf numFmtId="0" fontId="6" fillId="0" borderId="10" xfId="0" applyNumberFormat="1"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2" fillId="0" borderId="0" xfId="0" applyNumberFormat="1" applyFont="1" applyFill="1" applyBorder="1" applyAlignment="1">
      <alignment vertical="top" wrapText="1"/>
    </xf>
    <xf numFmtId="0" fontId="2" fillId="0" borderId="0" xfId="0" applyNumberFormat="1" applyFont="1" applyFill="1" applyAlignment="1">
      <alignment vertical="top"/>
    </xf>
    <xf numFmtId="0" fontId="2" fillId="0" borderId="0" xfId="0" applyNumberFormat="1" applyFont="1" applyFill="1" applyBorder="1" applyAlignment="1">
      <alignment vertical="top"/>
    </xf>
    <xf numFmtId="0" fontId="2" fillId="0" borderId="0" xfId="0" applyNumberFormat="1" applyFont="1" applyFill="1" applyAlignment="1">
      <alignment horizontal="right" vertical="top"/>
    </xf>
    <xf numFmtId="0" fontId="2" fillId="0" borderId="0" xfId="0" applyFont="1" applyFill="1" applyAlignment="1">
      <alignment/>
    </xf>
    <xf numFmtId="17" fontId="2" fillId="0" borderId="0" xfId="0" applyNumberFormat="1" applyFont="1" applyFill="1" applyAlignment="1">
      <alignment vertical="top"/>
    </xf>
    <xf numFmtId="0" fontId="2" fillId="0" borderId="0" xfId="0" applyNumberFormat="1" applyFont="1" applyFill="1" applyAlignment="1">
      <alignment horizontal="left" vertical="top"/>
    </xf>
    <xf numFmtId="1" fontId="6" fillId="0" borderId="10"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xf>
    <xf numFmtId="49" fontId="6" fillId="0" borderId="0" xfId="0" applyNumberFormat="1" applyFont="1" applyFill="1" applyBorder="1" applyAlignment="1">
      <alignment horizontal="left" vertical="top" wrapText="1"/>
    </xf>
    <xf numFmtId="4" fontId="2" fillId="0" borderId="0" xfId="0" applyNumberFormat="1" applyFont="1" applyFill="1" applyAlignment="1">
      <alignment vertical="top"/>
    </xf>
    <xf numFmtId="0" fontId="2" fillId="0" borderId="0" xfId="0" applyFont="1" applyFill="1" applyBorder="1" applyAlignment="1">
      <alignment horizontal="right" vertical="top"/>
    </xf>
    <xf numFmtId="0" fontId="9" fillId="0" borderId="0" xfId="0" applyFont="1" applyFill="1" applyAlignment="1">
      <alignment horizontal="left" vertical="top"/>
    </xf>
    <xf numFmtId="180" fontId="2" fillId="0" borderId="0" xfId="0" applyNumberFormat="1" applyFont="1" applyFill="1" applyAlignment="1">
      <alignment horizontal="right" vertical="top"/>
    </xf>
    <xf numFmtId="2" fontId="2" fillId="0" borderId="0" xfId="0" applyNumberFormat="1" applyFont="1" applyFill="1" applyAlignment="1">
      <alignment horizontal="right"/>
    </xf>
    <xf numFmtId="4" fontId="2" fillId="0" borderId="0" xfId="0" applyNumberFormat="1" applyFont="1" applyFill="1" applyAlignment="1">
      <alignment horizontal="center" vertical="top"/>
    </xf>
    <xf numFmtId="4" fontId="2" fillId="0" borderId="0" xfId="0" applyNumberFormat="1" applyFont="1" applyFill="1" applyBorder="1" applyAlignment="1">
      <alignment/>
    </xf>
    <xf numFmtId="0" fontId="2" fillId="0" borderId="0" xfId="0" applyFont="1" applyFill="1" applyBorder="1" applyAlignment="1">
      <alignment/>
    </xf>
    <xf numFmtId="0" fontId="5" fillId="0" borderId="0" xfId="0" applyFont="1" applyFill="1" applyBorder="1" applyAlignment="1">
      <alignment vertical="top"/>
    </xf>
    <xf numFmtId="0" fontId="6" fillId="0" borderId="0" xfId="0" applyFont="1" applyFill="1" applyBorder="1" applyAlignment="1">
      <alignment vertical="top"/>
    </xf>
    <xf numFmtId="0" fontId="6" fillId="0" borderId="10" xfId="54" applyFont="1" applyFill="1" applyBorder="1" applyAlignment="1">
      <alignment horizontal="justify" vertical="top" wrapText="1"/>
      <protection/>
    </xf>
    <xf numFmtId="2" fontId="2" fillId="0" borderId="0" xfId="0" applyNumberFormat="1" applyFont="1" applyFill="1" applyBorder="1" applyAlignment="1">
      <alignment horizontal="right"/>
    </xf>
    <xf numFmtId="4" fontId="2" fillId="0" borderId="0" xfId="0" applyNumberFormat="1" applyFont="1" applyFill="1" applyBorder="1" applyAlignment="1">
      <alignment horizontal="center" vertical="top"/>
    </xf>
    <xf numFmtId="4" fontId="2" fillId="0" borderId="0" xfId="0" applyNumberFormat="1" applyFont="1" applyFill="1" applyBorder="1" applyAlignment="1">
      <alignment horizontal="right" vertical="top"/>
    </xf>
    <xf numFmtId="0" fontId="2" fillId="0" borderId="10" xfId="0" applyFont="1" applyFill="1" applyBorder="1" applyAlignment="1">
      <alignment horizontal="right" vertical="top"/>
    </xf>
    <xf numFmtId="0" fontId="6" fillId="0" borderId="0" xfId="54" applyFont="1" applyFill="1" applyBorder="1" applyAlignment="1">
      <alignment horizontal="justify" vertical="top" wrapText="1"/>
      <protection/>
    </xf>
    <xf numFmtId="0" fontId="2" fillId="0" borderId="0" xfId="54" applyFont="1" applyFill="1" applyAlignment="1">
      <alignment horizontal="justify" vertical="top" wrapText="1"/>
      <protection/>
    </xf>
    <xf numFmtId="0" fontId="2" fillId="0" borderId="0" xfId="0" applyFont="1" applyFill="1" applyAlignment="1">
      <alignment horizontal="right" vertical="top"/>
    </xf>
    <xf numFmtId="180" fontId="2" fillId="0" borderId="0" xfId="0" applyNumberFormat="1" applyFont="1" applyFill="1" applyBorder="1" applyAlignment="1">
      <alignment horizontal="right" vertical="top"/>
    </xf>
    <xf numFmtId="4" fontId="2" fillId="0" borderId="0" xfId="0" applyNumberFormat="1" applyFont="1" applyFill="1" applyBorder="1" applyAlignment="1">
      <alignment horizontal="center" vertical="top" wrapText="1"/>
    </xf>
    <xf numFmtId="0" fontId="2" fillId="0" borderId="0" xfId="54" applyFont="1" applyFill="1" applyAlignment="1" quotePrefix="1">
      <alignment horizontal="justify" vertical="top"/>
      <protection/>
    </xf>
    <xf numFmtId="0" fontId="2" fillId="0" borderId="0" xfId="0" applyFont="1" applyFill="1" applyAlignment="1">
      <alignment horizontal="center"/>
    </xf>
    <xf numFmtId="4" fontId="2" fillId="0" borderId="0" xfId="0" applyNumberFormat="1" applyFont="1" applyFill="1" applyAlignment="1">
      <alignment horizontal="center"/>
    </xf>
    <xf numFmtId="0" fontId="2" fillId="0" borderId="0" xfId="54" applyFont="1" applyFill="1" applyAlignment="1">
      <alignment horizontal="right" vertical="top"/>
      <protection/>
    </xf>
    <xf numFmtId="0" fontId="2" fillId="0" borderId="0" xfId="54" applyFont="1" applyFill="1" applyBorder="1" applyAlignment="1">
      <alignment horizontal="justify" vertical="top" wrapText="1"/>
      <protection/>
    </xf>
    <xf numFmtId="0" fontId="2" fillId="0" borderId="0" xfId="0" applyFont="1" applyFill="1" applyAlignment="1">
      <alignment horizontal="justify" vertical="top"/>
    </xf>
    <xf numFmtId="0" fontId="2" fillId="0" borderId="0" xfId="54" applyFont="1" applyFill="1" applyAlignment="1">
      <alignment horizontal="justify" vertical="top"/>
      <protection/>
    </xf>
    <xf numFmtId="0" fontId="2" fillId="0" borderId="0" xfId="54" applyFont="1" applyFill="1" applyAlignment="1" quotePrefix="1">
      <alignment horizontal="right" vertical="top"/>
      <protection/>
    </xf>
    <xf numFmtId="2" fontId="2" fillId="0" borderId="0" xfId="0" applyNumberFormat="1" applyFont="1" applyFill="1" applyAlignment="1">
      <alignment horizontal="right" vertical="top"/>
    </xf>
    <xf numFmtId="0" fontId="3" fillId="0" borderId="0" xfId="0" applyFont="1" applyFill="1" applyBorder="1" applyAlignment="1">
      <alignment horizontal="justify" vertical="top"/>
    </xf>
    <xf numFmtId="0" fontId="3" fillId="0" borderId="0" xfId="0" applyFont="1" applyFill="1" applyBorder="1" applyAlignment="1">
      <alignment horizontal="center"/>
    </xf>
    <xf numFmtId="2" fontId="3" fillId="0" borderId="0" xfId="0" applyNumberFormat="1" applyFont="1" applyFill="1" applyBorder="1" applyAlignment="1">
      <alignment horizontal="right"/>
    </xf>
    <xf numFmtId="2" fontId="3" fillId="0" borderId="0" xfId="0" applyNumberFormat="1" applyFont="1" applyFill="1" applyBorder="1" applyAlignment="1">
      <alignment horizontal="center"/>
    </xf>
    <xf numFmtId="4" fontId="0" fillId="0" borderId="0" xfId="0" applyNumberFormat="1" applyFont="1" applyFill="1" applyAlignment="1">
      <alignment horizontal="right"/>
    </xf>
    <xf numFmtId="0" fontId="3" fillId="0" borderId="0" xfId="0" applyFont="1" applyFill="1" applyAlignment="1">
      <alignment/>
    </xf>
    <xf numFmtId="180" fontId="6" fillId="0" borderId="0" xfId="0" applyNumberFormat="1" applyFont="1" applyFill="1" applyBorder="1" applyAlignment="1">
      <alignment horizontal="right" vertical="top"/>
    </xf>
    <xf numFmtId="180" fontId="1" fillId="0" borderId="0" xfId="0" applyNumberFormat="1" applyFont="1" applyFill="1" applyBorder="1" applyAlignment="1">
      <alignment horizontal="left"/>
    </xf>
    <xf numFmtId="0" fontId="1" fillId="0" borderId="0" xfId="0" applyFont="1" applyFill="1" applyBorder="1" applyAlignment="1">
      <alignment/>
    </xf>
    <xf numFmtId="0" fontId="1" fillId="0" borderId="0" xfId="0" applyFont="1" applyFill="1" applyAlignment="1">
      <alignment/>
    </xf>
    <xf numFmtId="0" fontId="10" fillId="0" borderId="0" xfId="54" applyFont="1" applyFill="1" applyBorder="1" applyAlignment="1">
      <alignment horizontal="left" vertical="top" wrapText="1"/>
      <protection/>
    </xf>
    <xf numFmtId="181" fontId="3" fillId="0" borderId="0" xfId="0" applyNumberFormat="1" applyFont="1" applyFill="1" applyBorder="1" applyAlignment="1">
      <alignment horizontal="right"/>
    </xf>
    <xf numFmtId="2" fontId="3" fillId="0" borderId="0" xfId="0" applyNumberFormat="1" applyFont="1" applyFill="1" applyBorder="1" applyAlignment="1">
      <alignment/>
    </xf>
    <xf numFmtId="4" fontId="0" fillId="0" borderId="0" xfId="0" applyNumberFormat="1" applyFont="1" applyFill="1" applyAlignment="1">
      <alignment horizontal="left"/>
    </xf>
    <xf numFmtId="0" fontId="3" fillId="0" borderId="0" xfId="0" applyFont="1" applyFill="1" applyAlignment="1">
      <alignment horizontal="center"/>
    </xf>
    <xf numFmtId="0" fontId="11" fillId="0" borderId="0" xfId="0" applyFont="1" applyFill="1" applyBorder="1" applyAlignment="1">
      <alignment horizontal="left" vertical="top" wrapText="1"/>
    </xf>
    <xf numFmtId="2" fontId="1" fillId="0" borderId="0" xfId="0" applyNumberFormat="1" applyFont="1" applyFill="1" applyBorder="1" applyAlignment="1">
      <alignment horizontal="left"/>
    </xf>
    <xf numFmtId="2" fontId="1" fillId="0" borderId="11" xfId="0" applyNumberFormat="1" applyFont="1" applyFill="1" applyBorder="1" applyAlignment="1">
      <alignment horizontal="left"/>
    </xf>
    <xf numFmtId="2" fontId="2" fillId="0" borderId="11" xfId="0" applyNumberFormat="1" applyFont="1" applyFill="1" applyBorder="1" applyAlignment="1">
      <alignment horizontal="right"/>
    </xf>
    <xf numFmtId="2" fontId="6" fillId="0" borderId="0" xfId="0" applyNumberFormat="1" applyFont="1" applyFill="1" applyBorder="1" applyAlignment="1">
      <alignment horizontal="right"/>
    </xf>
    <xf numFmtId="180" fontId="2" fillId="0" borderId="0" xfId="0" applyNumberFormat="1" applyFont="1" applyFill="1" applyAlignment="1">
      <alignment horizontal="right"/>
    </xf>
    <xf numFmtId="2" fontId="2" fillId="0" borderId="0" xfId="0" applyNumberFormat="1" applyFont="1" applyFill="1" applyAlignment="1">
      <alignment horizontal="center"/>
    </xf>
    <xf numFmtId="4" fontId="2" fillId="0" borderId="0" xfId="0" applyNumberFormat="1" applyFont="1" applyFill="1" applyAlignment="1">
      <alignment horizontal="justify" vertical="top"/>
    </xf>
    <xf numFmtId="2" fontId="2" fillId="0" borderId="0" xfId="0" applyNumberFormat="1" applyFont="1" applyFill="1" applyAlignment="1">
      <alignment horizontal="right" vertical="top" shrinkToFit="1"/>
    </xf>
    <xf numFmtId="2" fontId="2" fillId="0" borderId="0" xfId="0" applyNumberFormat="1" applyFont="1" applyFill="1" applyAlignment="1">
      <alignment horizontal="right" shrinkToFit="1"/>
    </xf>
    <xf numFmtId="180" fontId="2" fillId="0" borderId="0" xfId="0" applyNumberFormat="1" applyFont="1" applyFill="1" applyAlignment="1">
      <alignment horizontal="center" vertical="top"/>
    </xf>
    <xf numFmtId="4" fontId="2" fillId="0" borderId="0" xfId="0" applyNumberFormat="1" applyFont="1" applyFill="1" applyAlignment="1">
      <alignment horizontal="right" vertical="top"/>
    </xf>
    <xf numFmtId="0" fontId="2" fillId="0" borderId="0" xfId="0" applyFont="1" applyFill="1" applyAlignment="1">
      <alignment horizontal="right"/>
    </xf>
    <xf numFmtId="0" fontId="2" fillId="0" borderId="0" xfId="0" applyFont="1" applyFill="1" applyAlignment="1">
      <alignment horizontal="justify" wrapText="1"/>
    </xf>
    <xf numFmtId="0" fontId="3" fillId="0" borderId="0" xfId="0" applyFont="1" applyFill="1" applyBorder="1" applyAlignment="1">
      <alignment horizontal="left" vertical="top" wrapText="1"/>
    </xf>
    <xf numFmtId="4" fontId="3" fillId="0" borderId="0" xfId="0" applyNumberFormat="1" applyFont="1" applyFill="1" applyBorder="1" applyAlignment="1">
      <alignment horizontal="left" vertical="top" wrapText="1"/>
    </xf>
    <xf numFmtId="0" fontId="2" fillId="0" borderId="0" xfId="0" applyFont="1" applyFill="1" applyAlignment="1">
      <alignment horizontal="justify" vertical="center"/>
    </xf>
    <xf numFmtId="180" fontId="2" fillId="0" borderId="0" xfId="0" applyNumberFormat="1" applyFont="1" applyFill="1" applyBorder="1" applyAlignment="1">
      <alignment horizontal="left" vertical="top"/>
    </xf>
    <xf numFmtId="180" fontId="2" fillId="0" borderId="11" xfId="0" applyNumberFormat="1" applyFont="1" applyFill="1" applyBorder="1" applyAlignment="1">
      <alignment horizontal="right" vertical="top"/>
    </xf>
    <xf numFmtId="0" fontId="2" fillId="0" borderId="11" xfId="0" applyFont="1" applyFill="1" applyBorder="1" applyAlignment="1">
      <alignment horizontal="center"/>
    </xf>
    <xf numFmtId="4" fontId="2" fillId="0" borderId="11" xfId="0" applyNumberFormat="1" applyFont="1" applyFill="1" applyBorder="1" applyAlignment="1">
      <alignment horizontal="center"/>
    </xf>
    <xf numFmtId="4" fontId="2" fillId="0" borderId="11" xfId="0" applyNumberFormat="1" applyFont="1" applyFill="1" applyBorder="1" applyAlignment="1">
      <alignment/>
    </xf>
    <xf numFmtId="0" fontId="0" fillId="0" borderId="0" xfId="0" applyFont="1" applyFill="1" applyAlignment="1">
      <alignment horizontal="justify" vertical="top"/>
    </xf>
    <xf numFmtId="0" fontId="0" fillId="0" borderId="0" xfId="0" applyFont="1" applyFill="1" applyAlignment="1">
      <alignment wrapText="1"/>
    </xf>
    <xf numFmtId="4" fontId="2" fillId="0" borderId="0" xfId="0" applyNumberFormat="1" applyFont="1" applyFill="1" applyAlignment="1">
      <alignment/>
    </xf>
    <xf numFmtId="4" fontId="2" fillId="0" borderId="0" xfId="0" applyNumberFormat="1" applyFont="1" applyFill="1" applyBorder="1" applyAlignment="1">
      <alignment horizontal="center" vertical="center"/>
    </xf>
    <xf numFmtId="4" fontId="2" fillId="0" borderId="0" xfId="0" applyNumberFormat="1" applyFont="1" applyFill="1" applyAlignment="1">
      <alignment horizontal="justify" wrapText="1"/>
    </xf>
    <xf numFmtId="2" fontId="2" fillId="0" borderId="0" xfId="0" applyNumberFormat="1" applyFont="1" applyFill="1" applyBorder="1" applyAlignment="1">
      <alignment/>
    </xf>
    <xf numFmtId="0" fontId="2" fillId="0" borderId="10" xfId="0" applyFont="1" applyFill="1" applyBorder="1" applyAlignment="1">
      <alignment horizontal="justify" vertical="top"/>
    </xf>
    <xf numFmtId="4" fontId="2" fillId="0" borderId="10" xfId="0" applyNumberFormat="1" applyFont="1" applyFill="1" applyBorder="1" applyAlignment="1">
      <alignment/>
    </xf>
    <xf numFmtId="0" fontId="2" fillId="0" borderId="0" xfId="0" applyFont="1" applyFill="1" applyAlignment="1">
      <alignment horizontal="justify" vertical="top" wrapText="1"/>
    </xf>
    <xf numFmtId="0" fontId="2" fillId="0" borderId="0" xfId="0" applyFont="1" applyFill="1" applyBorder="1" applyAlignment="1">
      <alignment horizontal="center"/>
    </xf>
    <xf numFmtId="4" fontId="2" fillId="0" borderId="0" xfId="0" applyNumberFormat="1" applyFont="1" applyFill="1" applyBorder="1" applyAlignment="1">
      <alignment horizontal="center"/>
    </xf>
    <xf numFmtId="0" fontId="2" fillId="0" borderId="10" xfId="0" applyNumberFormat="1" applyFont="1" applyFill="1" applyBorder="1" applyAlignment="1">
      <alignment horizontal="left" vertical="top" wrapText="1"/>
    </xf>
    <xf numFmtId="2" fontId="2" fillId="0" borderId="0" xfId="0" applyNumberFormat="1" applyFont="1" applyFill="1" applyBorder="1" applyAlignment="1">
      <alignment horizontal="right" vertical="top"/>
    </xf>
    <xf numFmtId="0" fontId="2" fillId="0" borderId="0" xfId="0" applyFont="1" applyFill="1" applyAlignment="1">
      <alignment horizontal="justify" vertical="justify" wrapText="1"/>
    </xf>
    <xf numFmtId="0" fontId="0" fillId="0" borderId="0" xfId="0" applyFont="1" applyFill="1" applyAlignment="1">
      <alignment/>
    </xf>
    <xf numFmtId="0" fontId="14" fillId="0" borderId="0" xfId="0" applyFont="1" applyFill="1" applyAlignment="1" quotePrefix="1">
      <alignment vertical="top" wrapText="1"/>
    </xf>
    <xf numFmtId="0" fontId="15" fillId="0" borderId="0" xfId="0" applyFont="1" applyFill="1" applyAlignment="1">
      <alignment vertical="top" wrapText="1"/>
    </xf>
    <xf numFmtId="0" fontId="3" fillId="0" borderId="0" xfId="0" applyFont="1" applyFill="1" applyAlignment="1">
      <alignment horizontal="center" vertical="top"/>
    </xf>
    <xf numFmtId="0" fontId="9" fillId="0" borderId="0" xfId="0" applyFont="1" applyFill="1" applyAlignment="1">
      <alignment horizontal="center" wrapText="1"/>
    </xf>
    <xf numFmtId="0" fontId="3" fillId="0" borderId="0" xfId="0" applyFont="1" applyFill="1" applyAlignment="1">
      <alignment horizontal="right"/>
    </xf>
    <xf numFmtId="181" fontId="3" fillId="0" borderId="0" xfId="0" applyNumberFormat="1" applyFont="1" applyFill="1" applyAlignment="1">
      <alignment horizontal="right"/>
    </xf>
    <xf numFmtId="4" fontId="3" fillId="0" borderId="0" xfId="0" applyNumberFormat="1" applyFont="1" applyFill="1" applyAlignment="1">
      <alignment/>
    </xf>
    <xf numFmtId="0" fontId="4" fillId="0" borderId="0" xfId="0" applyFont="1" applyFill="1" applyAlignment="1">
      <alignment wrapText="1"/>
    </xf>
    <xf numFmtId="0" fontId="3" fillId="0" borderId="0" xfId="0" applyFont="1" applyFill="1" applyAlignment="1">
      <alignment wrapText="1"/>
    </xf>
    <xf numFmtId="0" fontId="2" fillId="0" borderId="0" xfId="0" applyFont="1" applyFill="1" applyAlignment="1">
      <alignment horizontal="center" vertical="top"/>
    </xf>
    <xf numFmtId="0" fontId="2" fillId="0" borderId="0" xfId="0" applyFont="1" applyFill="1" applyAlignment="1">
      <alignment wrapText="1"/>
    </xf>
    <xf numFmtId="181" fontId="2" fillId="0" borderId="0" xfId="0" applyNumberFormat="1" applyFont="1" applyFill="1" applyAlignment="1">
      <alignment horizontal="right"/>
    </xf>
    <xf numFmtId="0" fontId="2" fillId="0" borderId="0" xfId="0" applyFont="1" applyFill="1" applyBorder="1" applyAlignment="1">
      <alignment horizontal="right"/>
    </xf>
    <xf numFmtId="181" fontId="2" fillId="0" borderId="0" xfId="0" applyNumberFormat="1" applyFont="1" applyFill="1" applyBorder="1" applyAlignment="1">
      <alignment horizontal="right"/>
    </xf>
    <xf numFmtId="0" fontId="6" fillId="0" borderId="0" xfId="0" applyFont="1" applyFill="1" applyAlignment="1">
      <alignment horizontal="right"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_Sheet1" xfId="50"/>
    <cellStyle name="Percent" xfId="51"/>
    <cellStyle name="Povezana ćelija" xfId="52"/>
    <cellStyle name="Provjera ćelije" xfId="53"/>
    <cellStyle name="tekst"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87"/>
  <sheetViews>
    <sheetView tabSelected="1" view="pageBreakPreview" zoomScale="80" zoomScaleSheetLayoutView="80" zoomScalePageLayoutView="0" workbookViewId="0" topLeftCell="A1">
      <selection activeCell="F1" sqref="F1:G16384"/>
    </sheetView>
  </sheetViews>
  <sheetFormatPr defaultColWidth="9.140625" defaultRowHeight="12.75"/>
  <cols>
    <col min="1" max="1" width="7.421875" style="4" customWidth="1"/>
    <col min="2" max="2" width="48.421875" style="38" customWidth="1"/>
    <col min="3" max="3" width="7.8515625" style="16" customWidth="1"/>
    <col min="4" max="4" width="12.28125" style="17" customWidth="1"/>
    <col min="5" max="5" width="6.421875" style="18" customWidth="1"/>
    <col min="6" max="6" width="13.28125" style="18" customWidth="1"/>
    <col min="7" max="7" width="17.28125" style="19" customWidth="1"/>
    <col min="8" max="8" width="48.00390625" style="20" customWidth="1"/>
    <col min="9" max="202" width="9.140625" style="20" customWidth="1"/>
    <col min="203" max="16384" width="9.140625" style="7" customWidth="1"/>
  </cols>
  <sheetData>
    <row r="1" ht="20.25">
      <c r="B1" s="15" t="s">
        <v>74</v>
      </c>
    </row>
    <row r="3" spans="1:2" ht="18">
      <c r="A3" s="12"/>
      <c r="B3" s="21" t="s">
        <v>98</v>
      </c>
    </row>
    <row r="4" spans="1:2" ht="18">
      <c r="A4" s="22"/>
      <c r="B4" s="21" t="s">
        <v>99</v>
      </c>
    </row>
    <row r="5" spans="1:2" ht="15.75">
      <c r="A5" s="22"/>
      <c r="B5" s="22" t="s">
        <v>100</v>
      </c>
    </row>
    <row r="6" spans="1:2" ht="15.75">
      <c r="A6" s="22"/>
      <c r="B6" s="22"/>
    </row>
    <row r="7" spans="1:202" s="27" customFormat="1" ht="15.75">
      <c r="A7" s="1" t="s">
        <v>5</v>
      </c>
      <c r="B7" s="23" t="s">
        <v>6</v>
      </c>
      <c r="C7" s="14"/>
      <c r="D7" s="24"/>
      <c r="E7" s="25"/>
      <c r="F7" s="25"/>
      <c r="G7" s="26"/>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row>
    <row r="8" spans="1:7" s="14" customFormat="1" ht="15.75">
      <c r="A8" s="2"/>
      <c r="B8" s="28"/>
      <c r="D8" s="24"/>
      <c r="E8" s="25"/>
      <c r="F8" s="25"/>
      <c r="G8" s="26"/>
    </row>
    <row r="9" spans="1:3" ht="80.25" customHeight="1">
      <c r="A9" s="3" t="s">
        <v>7</v>
      </c>
      <c r="B9" s="29" t="s">
        <v>71</v>
      </c>
      <c r="C9" s="30"/>
    </row>
    <row r="10" spans="2:6" ht="15.75" customHeight="1">
      <c r="B10" s="29" t="s">
        <v>33</v>
      </c>
      <c r="C10" s="31" t="s">
        <v>8</v>
      </c>
      <c r="D10" s="24">
        <v>281.68</v>
      </c>
      <c r="E10" s="32" t="s">
        <v>39</v>
      </c>
      <c r="F10" s="32"/>
    </row>
    <row r="11" spans="1:6" ht="15">
      <c r="A11" s="5"/>
      <c r="B11" s="33"/>
      <c r="E11" s="34"/>
      <c r="F11" s="35"/>
    </row>
    <row r="12" spans="1:6" ht="15">
      <c r="A12" s="5"/>
      <c r="B12" s="36"/>
      <c r="C12" s="31"/>
      <c r="D12" s="24"/>
      <c r="E12" s="34"/>
      <c r="F12" s="35"/>
    </row>
    <row r="13" spans="1:6" ht="79.5" customHeight="1">
      <c r="A13" s="5" t="s">
        <v>9</v>
      </c>
      <c r="B13" s="29" t="s">
        <v>53</v>
      </c>
      <c r="C13" s="31"/>
      <c r="D13" s="24"/>
      <c r="E13" s="35"/>
      <c r="F13" s="35"/>
    </row>
    <row r="14" spans="1:202" ht="15.75">
      <c r="A14" s="2"/>
      <c r="B14" s="37" t="s">
        <v>41</v>
      </c>
      <c r="C14" s="16" t="s">
        <v>16</v>
      </c>
      <c r="D14" s="17">
        <v>12</v>
      </c>
      <c r="E14" s="34" t="s">
        <v>39</v>
      </c>
      <c r="F14" s="35"/>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row>
    <row r="15" spans="1:202" ht="15.75">
      <c r="A15" s="2"/>
      <c r="B15" s="37"/>
      <c r="E15" s="34"/>
      <c r="F15" s="35"/>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row>
    <row r="16" spans="1:6" ht="15">
      <c r="A16" s="5"/>
      <c r="B16" s="29"/>
      <c r="C16" s="31"/>
      <c r="D16" s="24"/>
      <c r="E16" s="35"/>
      <c r="F16" s="35"/>
    </row>
    <row r="17" spans="1:6" ht="66.75" customHeight="1">
      <c r="A17" s="5" t="s">
        <v>10</v>
      </c>
      <c r="B17" s="38" t="s">
        <v>72</v>
      </c>
      <c r="C17" s="31"/>
      <c r="D17" s="24"/>
      <c r="E17" s="34"/>
      <c r="F17" s="35"/>
    </row>
    <row r="18" spans="1:6" ht="33.75" customHeight="1">
      <c r="A18" s="5"/>
      <c r="B18" s="38" t="s">
        <v>34</v>
      </c>
      <c r="C18" s="31"/>
      <c r="D18" s="24"/>
      <c r="E18" s="34"/>
      <c r="F18" s="35"/>
    </row>
    <row r="19" spans="1:6" ht="35.25" customHeight="1">
      <c r="A19" s="5"/>
      <c r="B19" s="38" t="s">
        <v>20</v>
      </c>
      <c r="C19" s="31"/>
      <c r="D19" s="24"/>
      <c r="E19" s="34"/>
      <c r="F19" s="35"/>
    </row>
    <row r="20" spans="1:6" ht="15.75" customHeight="1">
      <c r="A20" s="5"/>
      <c r="B20" s="38" t="s">
        <v>120</v>
      </c>
      <c r="C20" s="31" t="s">
        <v>119</v>
      </c>
      <c r="D20" s="17">
        <v>1</v>
      </c>
      <c r="E20" s="34" t="s">
        <v>39</v>
      </c>
      <c r="F20" s="35"/>
    </row>
    <row r="21" spans="1:6" ht="15.75" customHeight="1">
      <c r="A21" s="5"/>
      <c r="C21" s="31"/>
      <c r="E21" s="34"/>
      <c r="F21" s="35"/>
    </row>
    <row r="22" spans="1:6" ht="15">
      <c r="A22" s="5"/>
      <c r="C22" s="31"/>
      <c r="E22" s="34"/>
      <c r="F22" s="35"/>
    </row>
    <row r="23" spans="1:6" ht="45">
      <c r="A23" s="5" t="s">
        <v>11</v>
      </c>
      <c r="B23" s="39" t="s">
        <v>132</v>
      </c>
      <c r="C23" s="40"/>
      <c r="D23" s="41"/>
      <c r="E23" s="34"/>
      <c r="F23" s="35"/>
    </row>
    <row r="24" spans="1:6" ht="105">
      <c r="A24" s="5"/>
      <c r="B24" s="39" t="s">
        <v>116</v>
      </c>
      <c r="C24" s="40"/>
      <c r="D24" s="41"/>
      <c r="E24" s="34"/>
      <c r="F24" s="35"/>
    </row>
    <row r="25" spans="1:6" ht="15.75" customHeight="1">
      <c r="A25" s="5"/>
      <c r="B25" s="39" t="s">
        <v>117</v>
      </c>
      <c r="C25" s="31" t="s">
        <v>8</v>
      </c>
      <c r="D25" s="24">
        <v>281.68</v>
      </c>
      <c r="E25" s="32" t="s">
        <v>39</v>
      </c>
      <c r="F25" s="32"/>
    </row>
    <row r="26" spans="1:6" ht="15.75" customHeight="1">
      <c r="A26" s="5"/>
      <c r="B26" s="39"/>
      <c r="E26" s="34"/>
      <c r="F26" s="35"/>
    </row>
    <row r="27" spans="1:7" s="47" customFormat="1" ht="81" customHeight="1">
      <c r="A27" s="42" t="s">
        <v>18</v>
      </c>
      <c r="B27" s="39" t="s">
        <v>88</v>
      </c>
      <c r="C27" s="43"/>
      <c r="D27" s="44"/>
      <c r="E27" s="45"/>
      <c r="F27" s="46"/>
      <c r="G27" s="19"/>
    </row>
    <row r="28" spans="1:7" s="47" customFormat="1" ht="14.25" customHeight="1">
      <c r="A28" s="42"/>
      <c r="B28" s="39" t="s">
        <v>90</v>
      </c>
      <c r="C28" s="43" t="s">
        <v>16</v>
      </c>
      <c r="D28" s="17">
        <v>1</v>
      </c>
      <c r="E28" s="17" t="s">
        <v>39</v>
      </c>
      <c r="F28" s="17"/>
      <c r="G28" s="17"/>
    </row>
    <row r="29" spans="1:7" ht="15.75">
      <c r="A29" s="6"/>
      <c r="B29" s="39"/>
      <c r="C29" s="48"/>
      <c r="E29" s="17"/>
      <c r="F29" s="17"/>
      <c r="G29" s="17"/>
    </row>
    <row r="30" spans="1:200" s="51" customFormat="1" ht="90">
      <c r="A30" s="11" t="s">
        <v>96</v>
      </c>
      <c r="B30" s="39" t="s">
        <v>97</v>
      </c>
      <c r="C30" s="49"/>
      <c r="D30" s="17"/>
      <c r="E30" s="17"/>
      <c r="F30" s="17"/>
      <c r="G30" s="17"/>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row>
    <row r="31" spans="1:200" s="51" customFormat="1" ht="15">
      <c r="A31" s="11"/>
      <c r="B31" s="39" t="s">
        <v>95</v>
      </c>
      <c r="C31" s="49" t="s">
        <v>16</v>
      </c>
      <c r="D31" s="17">
        <v>7</v>
      </c>
      <c r="E31" s="17" t="s">
        <v>39</v>
      </c>
      <c r="F31" s="17"/>
      <c r="G31" s="17"/>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row>
    <row r="32" spans="1:200" s="51" customFormat="1" ht="15">
      <c r="A32" s="11"/>
      <c r="B32" s="39"/>
      <c r="C32" s="49"/>
      <c r="D32" s="17"/>
      <c r="E32" s="17"/>
      <c r="F32" s="17"/>
      <c r="G32" s="17"/>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row>
    <row r="33" spans="1:8" s="47" customFormat="1" ht="73.5" customHeight="1">
      <c r="A33" s="42" t="s">
        <v>109</v>
      </c>
      <c r="B33" s="52" t="s">
        <v>106</v>
      </c>
      <c r="C33" s="43"/>
      <c r="D33" s="53"/>
      <c r="E33" s="54"/>
      <c r="F33" s="45"/>
      <c r="G33" s="55"/>
      <c r="H33" s="56"/>
    </row>
    <row r="34" spans="1:8" s="47" customFormat="1" ht="14.25">
      <c r="A34" s="42"/>
      <c r="B34" s="52" t="s">
        <v>107</v>
      </c>
      <c r="C34" s="43"/>
      <c r="D34" s="53"/>
      <c r="E34" s="54"/>
      <c r="F34" s="45"/>
      <c r="G34" s="55"/>
      <c r="H34" s="56"/>
    </row>
    <row r="35" spans="1:7" s="47" customFormat="1" ht="15">
      <c r="A35" s="42"/>
      <c r="B35" s="57" t="s">
        <v>108</v>
      </c>
      <c r="C35" s="43" t="s">
        <v>16</v>
      </c>
      <c r="D35" s="17">
        <v>20</v>
      </c>
      <c r="E35" s="17" t="s">
        <v>39</v>
      </c>
      <c r="F35" s="17"/>
      <c r="G35" s="17"/>
    </row>
    <row r="36" spans="1:200" s="51" customFormat="1" ht="15">
      <c r="A36" s="11"/>
      <c r="B36" s="39"/>
      <c r="C36" s="58"/>
      <c r="D36" s="17"/>
      <c r="E36" s="17"/>
      <c r="F36" s="17"/>
      <c r="G36" s="17"/>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row>
    <row r="37" spans="1:200" s="51" customFormat="1" ht="15.75" thickBot="1">
      <c r="A37" s="11"/>
      <c r="B37" s="39"/>
      <c r="C37" s="59"/>
      <c r="D37" s="60"/>
      <c r="E37" s="60"/>
      <c r="F37" s="60"/>
      <c r="G37" s="6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row>
    <row r="38" spans="1:4" ht="15">
      <c r="A38" s="6"/>
      <c r="B38" s="30" t="s">
        <v>65</v>
      </c>
      <c r="C38" s="31"/>
      <c r="D38" s="24"/>
    </row>
    <row r="39" spans="1:4" ht="15">
      <c r="A39" s="6"/>
      <c r="B39" s="30"/>
      <c r="C39" s="31"/>
      <c r="D39" s="24"/>
    </row>
    <row r="40" spans="1:4" ht="15">
      <c r="A40" s="6"/>
      <c r="B40" s="30"/>
      <c r="C40" s="31"/>
      <c r="D40" s="24"/>
    </row>
    <row r="41" spans="1:4" ht="15.75">
      <c r="A41" s="6"/>
      <c r="C41" s="48"/>
      <c r="D41" s="61"/>
    </row>
    <row r="42" spans="1:256" s="27" customFormat="1" ht="15.75">
      <c r="A42" s="1" t="s">
        <v>12</v>
      </c>
      <c r="B42" s="23" t="s">
        <v>13</v>
      </c>
      <c r="C42" s="14"/>
      <c r="D42" s="24"/>
      <c r="E42" s="25"/>
      <c r="F42" s="25"/>
      <c r="G42" s="26"/>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7" s="14" customFormat="1" ht="15.75">
      <c r="A43" s="2"/>
      <c r="B43" s="28"/>
      <c r="D43" s="24"/>
      <c r="E43" s="25"/>
      <c r="F43" s="25"/>
      <c r="G43" s="26"/>
    </row>
    <row r="44" spans="1:6" ht="15">
      <c r="A44" s="6"/>
      <c r="E44" s="25"/>
      <c r="F44" s="25"/>
    </row>
    <row r="45" spans="1:6" ht="50.25" customHeight="1">
      <c r="A45" s="9" t="s">
        <v>21</v>
      </c>
      <c r="B45" s="38" t="s">
        <v>89</v>
      </c>
      <c r="E45" s="25"/>
      <c r="F45" s="25"/>
    </row>
    <row r="46" spans="1:6" ht="30" customHeight="1">
      <c r="A46" s="6"/>
      <c r="B46" s="38" t="s">
        <v>73</v>
      </c>
      <c r="C46" s="62" t="s">
        <v>8</v>
      </c>
      <c r="D46" s="17">
        <f>(18.79+5.83+22.13+6.1+15.23+7.81+3.26+3.84+4.46+1.59+9.74+3.8+3.25+4.73)*2</f>
        <v>221.12</v>
      </c>
      <c r="E46" s="63" t="s">
        <v>39</v>
      </c>
      <c r="F46" s="35"/>
    </row>
    <row r="47" ht="15">
      <c r="A47" s="6"/>
    </row>
    <row r="48" spans="1:6" ht="15">
      <c r="A48" s="6"/>
      <c r="C48" s="31"/>
      <c r="E48" s="25"/>
      <c r="F48" s="25"/>
    </row>
    <row r="49" spans="1:6" ht="90.75" customHeight="1">
      <c r="A49" s="4" t="s">
        <v>14</v>
      </c>
      <c r="B49" s="38" t="s">
        <v>78</v>
      </c>
      <c r="D49" s="41"/>
      <c r="E49" s="38"/>
      <c r="F49" s="64"/>
    </row>
    <row r="50" spans="2:6" ht="33">
      <c r="B50" s="38" t="s">
        <v>46</v>
      </c>
      <c r="C50" s="62" t="s">
        <v>47</v>
      </c>
      <c r="D50" s="17">
        <f>D46/2*1.2</f>
        <v>132.672</v>
      </c>
      <c r="E50" s="63" t="s">
        <v>39</v>
      </c>
      <c r="F50" s="35"/>
    </row>
    <row r="52" spans="3:6" ht="12.75" customHeight="1">
      <c r="C52" s="62"/>
      <c r="E52" s="25"/>
      <c r="F52" s="25"/>
    </row>
    <row r="53" spans="1:10" ht="105">
      <c r="A53" s="4" t="s">
        <v>15</v>
      </c>
      <c r="B53" s="38" t="s">
        <v>121</v>
      </c>
      <c r="C53" s="65"/>
      <c r="D53" s="66"/>
      <c r="E53" s="67"/>
      <c r="G53" s="68"/>
      <c r="J53" s="68"/>
    </row>
    <row r="54" ht="60.75" customHeight="1">
      <c r="B54" s="38" t="s">
        <v>94</v>
      </c>
    </row>
    <row r="55" ht="36" customHeight="1">
      <c r="B55" s="38" t="s">
        <v>52</v>
      </c>
    </row>
    <row r="56" spans="2:6" ht="18">
      <c r="B56" s="38" t="s">
        <v>101</v>
      </c>
      <c r="E56" s="34"/>
      <c r="F56" s="35"/>
    </row>
    <row r="57" spans="2:5" ht="18">
      <c r="B57" s="38" t="s">
        <v>76</v>
      </c>
      <c r="C57" s="16" t="s">
        <v>43</v>
      </c>
      <c r="D57" s="17">
        <f>612*0.95</f>
        <v>581.4</v>
      </c>
      <c r="E57" s="18" t="s">
        <v>39</v>
      </c>
    </row>
    <row r="58" spans="2:5" ht="18">
      <c r="B58" s="39" t="s">
        <v>77</v>
      </c>
      <c r="C58" s="16" t="s">
        <v>43</v>
      </c>
      <c r="D58" s="17">
        <f>612*0.05</f>
        <v>30.6</v>
      </c>
      <c r="E58" s="18" t="s">
        <v>39</v>
      </c>
    </row>
    <row r="59" ht="15">
      <c r="B59" s="39"/>
    </row>
    <row r="60" spans="1:203" ht="81" customHeight="1">
      <c r="A60" s="4" t="s">
        <v>27</v>
      </c>
      <c r="B60" s="38" t="s">
        <v>102</v>
      </c>
      <c r="E60" s="34"/>
      <c r="F60" s="35"/>
      <c r="G60" s="68"/>
      <c r="GU60" s="20"/>
    </row>
    <row r="61" spans="2:203" ht="15">
      <c r="B61" s="38" t="s">
        <v>80</v>
      </c>
      <c r="C61" s="16" t="s">
        <v>8</v>
      </c>
      <c r="D61" s="17">
        <v>281.68</v>
      </c>
      <c r="E61" s="34" t="s">
        <v>39</v>
      </c>
      <c r="F61" s="35"/>
      <c r="GU61" s="20"/>
    </row>
    <row r="62" spans="5:203" ht="15">
      <c r="E62" s="34"/>
      <c r="F62" s="35"/>
      <c r="G62" s="68"/>
      <c r="GU62" s="20"/>
    </row>
    <row r="63" spans="1:203" ht="75">
      <c r="A63" s="4" t="s">
        <v>28</v>
      </c>
      <c r="B63" s="38" t="s">
        <v>92</v>
      </c>
      <c r="E63" s="34"/>
      <c r="F63" s="35"/>
      <c r="G63" s="68"/>
      <c r="GU63" s="20"/>
    </row>
    <row r="64" spans="2:203" ht="17.25" customHeight="1">
      <c r="B64" s="38" t="s">
        <v>81</v>
      </c>
      <c r="C64" s="16" t="s">
        <v>16</v>
      </c>
      <c r="D64" s="17">
        <v>8</v>
      </c>
      <c r="E64" s="34" t="s">
        <v>39</v>
      </c>
      <c r="F64" s="35"/>
      <c r="GU64" s="20"/>
    </row>
    <row r="65" spans="5:203" ht="15">
      <c r="E65" s="34"/>
      <c r="F65" s="35"/>
      <c r="G65" s="68"/>
      <c r="GU65" s="20"/>
    </row>
    <row r="66" spans="1:203" ht="61.5" customHeight="1">
      <c r="A66" s="4" t="s">
        <v>29</v>
      </c>
      <c r="B66" s="38" t="s">
        <v>82</v>
      </c>
      <c r="E66" s="34"/>
      <c r="F66" s="35"/>
      <c r="G66" s="68"/>
      <c r="GU66" s="20"/>
    </row>
    <row r="67" spans="2:203" ht="15">
      <c r="B67" s="39" t="s">
        <v>83</v>
      </c>
      <c r="C67" s="16" t="s">
        <v>8</v>
      </c>
      <c r="D67" s="17">
        <f>D61</f>
        <v>281.68</v>
      </c>
      <c r="E67" s="34" t="s">
        <v>39</v>
      </c>
      <c r="F67" s="35"/>
      <c r="GU67" s="20"/>
    </row>
    <row r="68" ht="15">
      <c r="B68" s="39"/>
    </row>
    <row r="69" spans="1:2" ht="45">
      <c r="A69" s="4" t="s">
        <v>30</v>
      </c>
      <c r="B69" s="38" t="s">
        <v>35</v>
      </c>
    </row>
    <row r="70" spans="2:6" ht="22.5" customHeight="1">
      <c r="B70" s="38" t="s">
        <v>133</v>
      </c>
      <c r="C70" s="62" t="s">
        <v>47</v>
      </c>
      <c r="D70" s="17">
        <v>324.41</v>
      </c>
      <c r="E70" s="63" t="s">
        <v>39</v>
      </c>
      <c r="F70" s="35"/>
    </row>
    <row r="71" ht="15">
      <c r="C71" s="69"/>
    </row>
    <row r="72" ht="15">
      <c r="B72" s="39"/>
    </row>
    <row r="73" spans="1:3" ht="112.5" customHeight="1">
      <c r="A73" s="4" t="s">
        <v>31</v>
      </c>
      <c r="B73" s="38" t="s">
        <v>60</v>
      </c>
      <c r="C73" s="69"/>
    </row>
    <row r="74" spans="1:5" ht="18">
      <c r="A74" s="38"/>
      <c r="B74" s="38" t="s">
        <v>134</v>
      </c>
      <c r="C74" s="69" t="s">
        <v>43</v>
      </c>
      <c r="D74" s="17">
        <v>32.44</v>
      </c>
      <c r="E74" s="18" t="s">
        <v>39</v>
      </c>
    </row>
    <row r="75" ht="15">
      <c r="C75" s="69"/>
    </row>
    <row r="76" spans="1:3" ht="105" customHeight="1">
      <c r="A76" s="38" t="s">
        <v>32</v>
      </c>
      <c r="B76" s="38" t="s">
        <v>61</v>
      </c>
      <c r="C76" s="69"/>
    </row>
    <row r="77" spans="1:3" ht="240">
      <c r="A77" s="38"/>
      <c r="B77" s="38" t="s">
        <v>62</v>
      </c>
      <c r="C77" s="69"/>
    </row>
    <row r="78" spans="1:3" ht="45">
      <c r="A78" s="38"/>
      <c r="B78" s="70" t="s">
        <v>56</v>
      </c>
      <c r="C78" s="69"/>
    </row>
    <row r="79" spans="1:3" ht="18">
      <c r="A79" s="38"/>
      <c r="B79" s="70" t="s">
        <v>135</v>
      </c>
      <c r="C79" s="69"/>
    </row>
    <row r="80" spans="1:3" ht="15">
      <c r="A80" s="38"/>
      <c r="B80" s="70"/>
      <c r="C80" s="69"/>
    </row>
    <row r="81" spans="1:5" ht="18">
      <c r="A81" s="38"/>
      <c r="B81" s="70" t="s">
        <v>63</v>
      </c>
      <c r="C81" s="69" t="s">
        <v>43</v>
      </c>
      <c r="D81" s="17">
        <v>196.95</v>
      </c>
      <c r="E81" s="18" t="s">
        <v>39</v>
      </c>
    </row>
    <row r="82" spans="1:3" ht="15">
      <c r="A82" s="38"/>
      <c r="B82" s="70"/>
      <c r="C82" s="69"/>
    </row>
    <row r="83" spans="1:3" ht="15">
      <c r="A83" s="38"/>
      <c r="B83" s="70"/>
      <c r="C83" s="69"/>
    </row>
    <row r="84" spans="1:3" ht="141.75" customHeight="1">
      <c r="A84" s="38" t="s">
        <v>45</v>
      </c>
      <c r="B84" s="38" t="s">
        <v>91</v>
      </c>
      <c r="C84" s="69"/>
    </row>
    <row r="85" spans="1:6" ht="16.5" customHeight="1">
      <c r="A85" s="38"/>
      <c r="B85" s="70" t="s">
        <v>135</v>
      </c>
      <c r="C85" s="69" t="s">
        <v>43</v>
      </c>
      <c r="D85" s="17">
        <v>309</v>
      </c>
      <c r="E85" s="34" t="s">
        <v>39</v>
      </c>
      <c r="F85" s="35"/>
    </row>
    <row r="86" spans="1:3" ht="15">
      <c r="A86" s="38"/>
      <c r="B86" s="70"/>
      <c r="C86" s="69"/>
    </row>
    <row r="87" spans="1:3" ht="15">
      <c r="A87" s="38"/>
      <c r="B87" s="70"/>
      <c r="C87" s="69"/>
    </row>
    <row r="88" spans="1:3" ht="61.5" customHeight="1">
      <c r="A88" s="38" t="s">
        <v>58</v>
      </c>
      <c r="B88" s="70" t="s">
        <v>93</v>
      </c>
      <c r="C88" s="69"/>
    </row>
    <row r="89" spans="1:6" ht="15.75" customHeight="1">
      <c r="A89" s="38"/>
      <c r="B89" s="70" t="s">
        <v>135</v>
      </c>
      <c r="C89" s="69" t="s">
        <v>43</v>
      </c>
      <c r="D89" s="17">
        <f>340.77-D85</f>
        <v>31.769999999999982</v>
      </c>
      <c r="E89" s="34" t="s">
        <v>39</v>
      </c>
      <c r="F89" s="35"/>
    </row>
    <row r="90" spans="1:6" ht="15" customHeight="1">
      <c r="A90" s="38"/>
      <c r="B90" s="70"/>
      <c r="C90" s="69"/>
      <c r="E90" s="34"/>
      <c r="F90" s="35"/>
    </row>
    <row r="91" spans="1:6" ht="60">
      <c r="A91" s="13" t="s">
        <v>70</v>
      </c>
      <c r="B91" s="38" t="s">
        <v>75</v>
      </c>
      <c r="E91" s="71"/>
      <c r="F91" s="72"/>
    </row>
    <row r="92" spans="1:6" ht="18">
      <c r="A92" s="13"/>
      <c r="B92" s="38" t="s">
        <v>136</v>
      </c>
      <c r="C92" s="62" t="s">
        <v>43</v>
      </c>
      <c r="D92" s="17">
        <f>(D57+D58-D89)</f>
        <v>580.23</v>
      </c>
      <c r="E92" s="35" t="s">
        <v>39</v>
      </c>
      <c r="F92" s="35"/>
    </row>
    <row r="93" spans="1:6" ht="15">
      <c r="A93" s="13"/>
      <c r="B93" s="39"/>
      <c r="C93" s="69"/>
      <c r="E93" s="35"/>
      <c r="F93" s="35"/>
    </row>
    <row r="94" spans="2:3" ht="15" customHeight="1">
      <c r="B94" s="73"/>
      <c r="C94" s="62"/>
    </row>
    <row r="95" spans="1:2" ht="75">
      <c r="A95" s="4" t="s">
        <v>84</v>
      </c>
      <c r="B95" s="38" t="s">
        <v>57</v>
      </c>
    </row>
    <row r="96" ht="15">
      <c r="B96" s="38" t="s">
        <v>79</v>
      </c>
    </row>
    <row r="97" spans="1:5" ht="17.25" customHeight="1">
      <c r="A97" s="7"/>
      <c r="B97" s="38" t="s">
        <v>48</v>
      </c>
      <c r="C97" s="16" t="s">
        <v>43</v>
      </c>
      <c r="D97" s="17">
        <v>5</v>
      </c>
      <c r="E97" s="18" t="s">
        <v>39</v>
      </c>
    </row>
    <row r="99" spans="2:3" ht="15">
      <c r="B99" s="7"/>
      <c r="C99" s="69"/>
    </row>
    <row r="100" spans="1:2" ht="63.75" customHeight="1">
      <c r="A100" s="8" t="s">
        <v>85</v>
      </c>
      <c r="B100" s="38" t="s">
        <v>54</v>
      </c>
    </row>
    <row r="101" spans="2:6" ht="15">
      <c r="B101" s="38" t="s">
        <v>38</v>
      </c>
      <c r="C101" s="16" t="s">
        <v>36</v>
      </c>
      <c r="D101" s="17">
        <v>10</v>
      </c>
      <c r="E101" s="18" t="s">
        <v>39</v>
      </c>
      <c r="F101" s="35"/>
    </row>
    <row r="102" spans="1:7" ht="15.75" thickBot="1">
      <c r="A102" s="5"/>
      <c r="B102" s="74"/>
      <c r="C102" s="75"/>
      <c r="D102" s="60"/>
      <c r="E102" s="76"/>
      <c r="F102" s="77"/>
      <c r="G102" s="78"/>
    </row>
    <row r="103" spans="1:4" ht="15">
      <c r="A103" s="6"/>
      <c r="B103" s="30" t="s">
        <v>66</v>
      </c>
      <c r="C103" s="31"/>
      <c r="D103" s="24"/>
    </row>
    <row r="104" spans="1:4" ht="15">
      <c r="A104" s="6"/>
      <c r="B104" s="30"/>
      <c r="C104" s="31"/>
      <c r="D104" s="24"/>
    </row>
    <row r="105" spans="1:202" ht="15">
      <c r="A105" s="79"/>
      <c r="B105" s="80"/>
      <c r="C105" s="30"/>
      <c r="D105" s="41"/>
      <c r="E105" s="34"/>
      <c r="F105" s="35"/>
      <c r="G105" s="81"/>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row>
    <row r="106" spans="1:202" s="27" customFormat="1" ht="15.75">
      <c r="A106" s="10">
        <v>3</v>
      </c>
      <c r="B106" s="23" t="s">
        <v>17</v>
      </c>
      <c r="C106" s="14"/>
      <c r="D106" s="24"/>
      <c r="E106" s="25"/>
      <c r="F106" s="25"/>
      <c r="G106" s="26"/>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row>
    <row r="107" spans="1:2" ht="15.75">
      <c r="A107" s="2"/>
      <c r="B107" s="28"/>
    </row>
    <row r="108" spans="1:4" ht="15" customHeight="1">
      <c r="A108" s="14"/>
      <c r="C108" s="14"/>
      <c r="D108" s="24"/>
    </row>
    <row r="109" spans="1:3" ht="213" customHeight="1">
      <c r="A109" s="38" t="s">
        <v>22</v>
      </c>
      <c r="B109" s="70" t="s">
        <v>113</v>
      </c>
      <c r="C109" s="69"/>
    </row>
    <row r="110" spans="1:3" ht="18" customHeight="1">
      <c r="A110" s="38"/>
      <c r="B110" s="70" t="s">
        <v>44</v>
      </c>
      <c r="C110" s="69"/>
    </row>
    <row r="111" spans="1:6" ht="15.75" customHeight="1">
      <c r="A111" s="38"/>
      <c r="B111" s="70" t="s">
        <v>103</v>
      </c>
      <c r="C111" s="69" t="s">
        <v>8</v>
      </c>
      <c r="D111" s="17">
        <v>213.57</v>
      </c>
      <c r="E111" s="18" t="s">
        <v>39</v>
      </c>
      <c r="F111" s="82"/>
    </row>
    <row r="112" spans="1:5" ht="15.75" customHeight="1">
      <c r="A112" s="38"/>
      <c r="B112" s="70" t="s">
        <v>104</v>
      </c>
      <c r="C112" s="69" t="s">
        <v>8</v>
      </c>
      <c r="D112" s="17">
        <v>68.11</v>
      </c>
      <c r="E112" s="18" t="s">
        <v>39</v>
      </c>
    </row>
    <row r="113" spans="5:203" ht="15">
      <c r="E113" s="67"/>
      <c r="G113" s="68"/>
      <c r="GU113" s="20"/>
    </row>
    <row r="114" spans="1:203" ht="225">
      <c r="A114" s="4" t="s">
        <v>23</v>
      </c>
      <c r="B114" s="70" t="s">
        <v>137</v>
      </c>
      <c r="C114" s="70"/>
      <c r="D114" s="70"/>
      <c r="E114" s="70"/>
      <c r="F114" s="83"/>
      <c r="G114" s="68"/>
      <c r="H114" s="84"/>
      <c r="GU114" s="20"/>
    </row>
    <row r="115" spans="2:203" ht="228" customHeight="1">
      <c r="B115" s="70" t="s">
        <v>122</v>
      </c>
      <c r="C115" s="70"/>
      <c r="D115" s="70"/>
      <c r="E115" s="70"/>
      <c r="F115" s="83"/>
      <c r="G115" s="68"/>
      <c r="GU115" s="20"/>
    </row>
    <row r="116" spans="2:203" ht="15">
      <c r="B116" s="38" t="s">
        <v>87</v>
      </c>
      <c r="D116" s="17">
        <v>6</v>
      </c>
      <c r="E116" s="67" t="s">
        <v>39</v>
      </c>
      <c r="GU116" s="20"/>
    </row>
    <row r="117" spans="2:203" ht="15">
      <c r="B117" s="38" t="s">
        <v>105</v>
      </c>
      <c r="D117" s="17">
        <v>2</v>
      </c>
      <c r="E117" s="67" t="s">
        <v>39</v>
      </c>
      <c r="GU117" s="20"/>
    </row>
    <row r="118" spans="3:6" ht="15">
      <c r="C118" s="69"/>
      <c r="D118" s="41"/>
      <c r="E118" s="7"/>
      <c r="F118" s="81"/>
    </row>
    <row r="119" spans="1:4" ht="167.25" customHeight="1">
      <c r="A119" s="9" t="s">
        <v>86</v>
      </c>
      <c r="B119" s="38" t="s">
        <v>4</v>
      </c>
      <c r="D119" s="24"/>
    </row>
    <row r="120" spans="1:5" ht="18">
      <c r="A120" s="9"/>
      <c r="B120" s="38" t="s">
        <v>49</v>
      </c>
      <c r="C120" s="62" t="s">
        <v>47</v>
      </c>
      <c r="D120" s="17">
        <f>1.88*281.68*2</f>
        <v>1059.1168</v>
      </c>
      <c r="E120" s="18" t="s">
        <v>39</v>
      </c>
    </row>
    <row r="121" spans="1:3" ht="15">
      <c r="A121" s="9"/>
      <c r="C121" s="69"/>
    </row>
    <row r="122" spans="1:4" ht="255">
      <c r="A122" s="9" t="s">
        <v>86</v>
      </c>
      <c r="B122" s="38" t="s">
        <v>140</v>
      </c>
      <c r="D122" s="24"/>
    </row>
    <row r="123" spans="1:5" ht="15">
      <c r="A123" s="9"/>
      <c r="B123" s="38" t="s">
        <v>118</v>
      </c>
      <c r="C123" s="62" t="s">
        <v>16</v>
      </c>
      <c r="D123" s="17">
        <v>27</v>
      </c>
      <c r="E123" s="18" t="s">
        <v>39</v>
      </c>
    </row>
    <row r="124" spans="1:3" ht="15">
      <c r="A124" s="9"/>
      <c r="C124" s="69"/>
    </row>
    <row r="125" spans="1:7" s="47" customFormat="1" ht="15">
      <c r="A125" s="42"/>
      <c r="B125" s="38"/>
      <c r="C125" s="85"/>
      <c r="D125" s="85"/>
      <c r="E125" s="85"/>
      <c r="F125" s="85"/>
      <c r="G125" s="86"/>
    </row>
    <row r="126" spans="1:4" ht="15">
      <c r="A126" s="6"/>
      <c r="B126" s="30" t="s">
        <v>64</v>
      </c>
      <c r="C126" s="31"/>
      <c r="D126" s="24"/>
    </row>
    <row r="127" spans="2:202" ht="15">
      <c r="B127" s="87"/>
      <c r="C127" s="31"/>
      <c r="D127" s="24"/>
      <c r="E127" s="88"/>
      <c r="F127" s="89"/>
      <c r="GT127" s="7"/>
    </row>
    <row r="128" spans="1:202" ht="15.75">
      <c r="A128" s="6"/>
      <c r="B128" s="48"/>
      <c r="C128" s="69"/>
      <c r="D128" s="61"/>
      <c r="E128" s="88"/>
      <c r="F128" s="89"/>
      <c r="GT128" s="7"/>
    </row>
    <row r="129" spans="1:202" ht="15.75">
      <c r="A129" s="90">
        <v>4</v>
      </c>
      <c r="B129" s="23" t="s">
        <v>125</v>
      </c>
      <c r="D129" s="41"/>
      <c r="E129" s="88"/>
      <c r="F129" s="89"/>
      <c r="GT129" s="7"/>
    </row>
    <row r="130" spans="1:202" ht="15.75">
      <c r="A130" s="2"/>
      <c r="B130" s="28"/>
      <c r="D130" s="41"/>
      <c r="E130" s="88"/>
      <c r="F130" s="89"/>
      <c r="GT130" s="7"/>
    </row>
    <row r="131" spans="1:202" ht="15.75" customHeight="1">
      <c r="A131" s="14"/>
      <c r="C131" s="31"/>
      <c r="D131" s="91"/>
      <c r="E131" s="88"/>
      <c r="F131" s="89"/>
      <c r="GT131" s="7"/>
    </row>
    <row r="132" spans="1:202" ht="63.75" customHeight="1">
      <c r="A132" s="4" t="s">
        <v>24</v>
      </c>
      <c r="B132" s="38" t="s">
        <v>2</v>
      </c>
      <c r="E132" s="88"/>
      <c r="F132" s="89"/>
      <c r="GT132" s="7"/>
    </row>
    <row r="133" spans="2:202" ht="18">
      <c r="B133" s="38" t="s">
        <v>50</v>
      </c>
      <c r="C133" s="62" t="s">
        <v>47</v>
      </c>
      <c r="D133" s="17">
        <f>D50</f>
        <v>132.672</v>
      </c>
      <c r="E133" s="88" t="s">
        <v>39</v>
      </c>
      <c r="F133" s="89"/>
      <c r="GS133" s="7"/>
      <c r="GT133" s="7"/>
    </row>
    <row r="134" spans="3:202" ht="15">
      <c r="C134" s="7"/>
      <c r="E134" s="88"/>
      <c r="F134" s="89"/>
      <c r="GS134" s="7"/>
      <c r="GT134" s="7"/>
    </row>
    <row r="135" spans="3:202" ht="15">
      <c r="C135" s="69"/>
      <c r="D135" s="41"/>
      <c r="E135" s="88"/>
      <c r="F135" s="89"/>
      <c r="GS135" s="7"/>
      <c r="GT135" s="7"/>
    </row>
    <row r="136" spans="1:202" ht="50.25" customHeight="1">
      <c r="A136" s="4" t="s">
        <v>25</v>
      </c>
      <c r="B136" s="38" t="s">
        <v>3</v>
      </c>
      <c r="D136" s="41"/>
      <c r="E136" s="34"/>
      <c r="F136" s="35"/>
      <c r="GT136" s="7"/>
    </row>
    <row r="137" spans="2:202" ht="18">
      <c r="B137" s="38" t="s">
        <v>51</v>
      </c>
      <c r="C137" s="62" t="s">
        <v>47</v>
      </c>
      <c r="D137" s="17">
        <f>D133</f>
        <v>132.672</v>
      </c>
      <c r="E137" s="88" t="s">
        <v>39</v>
      </c>
      <c r="F137" s="89"/>
      <c r="GS137" s="7"/>
      <c r="GT137" s="7"/>
    </row>
    <row r="138" spans="3:202" ht="15">
      <c r="C138" s="62"/>
      <c r="E138" s="88"/>
      <c r="F138" s="89"/>
      <c r="GS138" s="7"/>
      <c r="GT138" s="7"/>
    </row>
    <row r="139" spans="1:202" ht="135">
      <c r="A139" s="4" t="s">
        <v>123</v>
      </c>
      <c r="B139" s="38" t="s">
        <v>129</v>
      </c>
      <c r="D139" s="41"/>
      <c r="E139" s="34"/>
      <c r="F139" s="35"/>
      <c r="GT139" s="7"/>
    </row>
    <row r="140" spans="2:202" ht="48">
      <c r="B140" s="38" t="s">
        <v>128</v>
      </c>
      <c r="GS140" s="7"/>
      <c r="GT140" s="7"/>
    </row>
    <row r="141" spans="2:202" ht="18">
      <c r="B141" s="38" t="s">
        <v>126</v>
      </c>
      <c r="C141" s="62" t="s">
        <v>124</v>
      </c>
      <c r="D141" s="17">
        <v>50</v>
      </c>
      <c r="E141" s="88" t="s">
        <v>39</v>
      </c>
      <c r="F141" s="89"/>
      <c r="GS141" s="7"/>
      <c r="GT141" s="7"/>
    </row>
    <row r="142" spans="2:6" ht="18">
      <c r="B142" s="38" t="s">
        <v>127</v>
      </c>
      <c r="C142" s="62" t="s">
        <v>124</v>
      </c>
      <c r="D142" s="17">
        <v>25</v>
      </c>
      <c r="E142" s="88" t="s">
        <v>39</v>
      </c>
      <c r="F142" s="89"/>
    </row>
    <row r="143" spans="2:6" ht="18">
      <c r="B143" s="38" t="s">
        <v>130</v>
      </c>
      <c r="C143" s="62" t="s">
        <v>124</v>
      </c>
      <c r="D143" s="17">
        <v>65</v>
      </c>
      <c r="E143" s="88" t="s">
        <v>39</v>
      </c>
      <c r="F143" s="89"/>
    </row>
    <row r="144" spans="1:7" ht="15.75" thickBot="1">
      <c r="A144" s="5"/>
      <c r="B144" s="74"/>
      <c r="C144" s="75"/>
      <c r="D144" s="60"/>
      <c r="E144" s="76"/>
      <c r="F144" s="77"/>
      <c r="G144" s="78"/>
    </row>
    <row r="145" spans="1:4" ht="15">
      <c r="A145" s="6"/>
      <c r="B145" s="30" t="s">
        <v>131</v>
      </c>
      <c r="C145" s="31"/>
      <c r="D145" s="24"/>
    </row>
    <row r="146" spans="1:7" s="14" customFormat="1" ht="15">
      <c r="A146" s="38"/>
      <c r="B146" s="92"/>
      <c r="C146" s="69"/>
      <c r="D146" s="17"/>
      <c r="E146" s="34"/>
      <c r="F146" s="35"/>
      <c r="G146" s="26"/>
    </row>
    <row r="147" spans="1:2" ht="15.75">
      <c r="A147" s="2"/>
      <c r="B147" s="28"/>
    </row>
    <row r="148" spans="1:4" ht="15.75">
      <c r="A148" s="6"/>
      <c r="B148" s="7"/>
      <c r="C148" s="48"/>
      <c r="D148" s="61"/>
    </row>
    <row r="149" spans="1:2" ht="15.75">
      <c r="A149" s="1">
        <v>5</v>
      </c>
      <c r="B149" s="23" t="s">
        <v>37</v>
      </c>
    </row>
    <row r="150" spans="1:2" ht="15.75">
      <c r="A150" s="2"/>
      <c r="B150" s="28"/>
    </row>
    <row r="151" spans="1:2" ht="15.75">
      <c r="A151" s="2"/>
      <c r="B151" s="28"/>
    </row>
    <row r="152" spans="1:2" ht="153.75" customHeight="1">
      <c r="A152" s="4" t="s">
        <v>55</v>
      </c>
      <c r="B152" s="38" t="s">
        <v>112</v>
      </c>
    </row>
    <row r="153" spans="2:5" ht="15">
      <c r="B153" s="38" t="s">
        <v>42</v>
      </c>
      <c r="C153" s="16" t="s">
        <v>8</v>
      </c>
      <c r="D153" s="17">
        <f>D10</f>
        <v>281.68</v>
      </c>
      <c r="E153" s="18" t="s">
        <v>39</v>
      </c>
    </row>
    <row r="156" spans="1:2" ht="45">
      <c r="A156" s="4" t="s">
        <v>59</v>
      </c>
      <c r="B156" s="37" t="s">
        <v>26</v>
      </c>
    </row>
    <row r="157" spans="2:5" ht="15">
      <c r="B157" s="38" t="s">
        <v>19</v>
      </c>
      <c r="C157" s="16" t="s">
        <v>8</v>
      </c>
      <c r="D157" s="17">
        <f>D153</f>
        <v>281.68</v>
      </c>
      <c r="E157" s="18" t="s">
        <v>39</v>
      </c>
    </row>
    <row r="158" spans="3:4" ht="15">
      <c r="C158" s="31"/>
      <c r="D158" s="24"/>
    </row>
    <row r="159" spans="1:16" s="93" customFormat="1" ht="162" customHeight="1">
      <c r="A159" s="37" t="s">
        <v>111</v>
      </c>
      <c r="B159" s="37" t="s">
        <v>114</v>
      </c>
      <c r="C159" s="37"/>
      <c r="D159" s="37"/>
      <c r="E159" s="37"/>
      <c r="F159" s="37"/>
      <c r="G159" s="37"/>
      <c r="J159" s="94"/>
      <c r="P159" s="95"/>
    </row>
    <row r="160" spans="1:16" s="93" customFormat="1" ht="18">
      <c r="A160" s="37"/>
      <c r="B160" s="37" t="s">
        <v>139</v>
      </c>
      <c r="C160" s="37" t="s">
        <v>110</v>
      </c>
      <c r="D160" s="37">
        <v>192</v>
      </c>
      <c r="E160" s="37" t="s">
        <v>39</v>
      </c>
      <c r="F160" s="18"/>
      <c r="G160" s="19"/>
      <c r="J160" s="94"/>
      <c r="P160" s="95"/>
    </row>
    <row r="161" spans="1:7" ht="15" customHeight="1" thickBot="1">
      <c r="A161" s="5"/>
      <c r="B161" s="74"/>
      <c r="C161" s="75"/>
      <c r="D161" s="60"/>
      <c r="E161" s="76"/>
      <c r="F161" s="77"/>
      <c r="G161" s="78"/>
    </row>
    <row r="162" spans="1:4" ht="15">
      <c r="A162" s="6"/>
      <c r="B162" s="30" t="s">
        <v>67</v>
      </c>
      <c r="C162" s="31"/>
      <c r="D162" s="24"/>
    </row>
    <row r="163" spans="3:4" ht="15.75">
      <c r="C163" s="48"/>
      <c r="D163" s="61"/>
    </row>
    <row r="164" spans="3:4" ht="15.75">
      <c r="C164" s="48"/>
      <c r="D164" s="61"/>
    </row>
    <row r="165" spans="3:4" ht="15.75">
      <c r="C165" s="48"/>
      <c r="D165" s="61"/>
    </row>
    <row r="166" spans="3:4" ht="15.75">
      <c r="C166" s="48"/>
      <c r="D166" s="61"/>
    </row>
    <row r="167" spans="3:4" ht="15.75">
      <c r="C167" s="48"/>
      <c r="D167" s="61"/>
    </row>
    <row r="168" spans="3:4" ht="15.75">
      <c r="C168" s="48"/>
      <c r="D168" s="61"/>
    </row>
    <row r="169" spans="3:4" ht="15.75">
      <c r="C169" s="48"/>
      <c r="D169" s="61"/>
    </row>
    <row r="170" spans="2:4" ht="15.75">
      <c r="B170" s="7"/>
      <c r="C170" s="48"/>
      <c r="D170" s="61"/>
    </row>
    <row r="172" spans="1:5" s="47" customFormat="1" ht="20.25">
      <c r="A172" s="96"/>
      <c r="B172" s="97" t="s">
        <v>40</v>
      </c>
      <c r="C172" s="98"/>
      <c r="D172" s="99"/>
      <c r="E172" s="100"/>
    </row>
    <row r="173" spans="1:202" ht="15.75">
      <c r="A173" s="96"/>
      <c r="B173" s="101"/>
      <c r="C173" s="98"/>
      <c r="D173" s="99"/>
      <c r="E173" s="100"/>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row>
    <row r="174" spans="1:5" s="47" customFormat="1" ht="14.25">
      <c r="A174" s="96"/>
      <c r="B174" s="102"/>
      <c r="C174" s="98"/>
      <c r="D174" s="99"/>
      <c r="E174" s="100"/>
    </row>
    <row r="175" spans="1:2" ht="18">
      <c r="A175" s="12"/>
      <c r="B175" s="21" t="s">
        <v>98</v>
      </c>
    </row>
    <row r="176" spans="1:2" ht="18">
      <c r="A176" s="22"/>
      <c r="B176" s="21" t="s">
        <v>99</v>
      </c>
    </row>
    <row r="177" spans="1:2" ht="15.75">
      <c r="A177" s="22"/>
      <c r="B177" s="22" t="s">
        <v>100</v>
      </c>
    </row>
    <row r="178" spans="1:5" s="47" customFormat="1" ht="14.25">
      <c r="A178" s="96"/>
      <c r="B178" s="102"/>
      <c r="C178" s="98"/>
      <c r="D178" s="99"/>
      <c r="E178" s="100"/>
    </row>
    <row r="179" spans="1:7" s="47" customFormat="1" ht="15">
      <c r="A179" s="103">
        <v>1</v>
      </c>
      <c r="B179" s="104" t="s">
        <v>115</v>
      </c>
      <c r="C179" s="69"/>
      <c r="D179" s="105"/>
      <c r="G179" s="81"/>
    </row>
    <row r="180" spans="1:7" s="47" customFormat="1" ht="15">
      <c r="A180" s="103">
        <v>2</v>
      </c>
      <c r="B180" s="104" t="s">
        <v>68</v>
      </c>
      <c r="C180" s="69"/>
      <c r="D180" s="105"/>
      <c r="G180" s="81"/>
    </row>
    <row r="181" spans="1:7" s="47" customFormat="1" ht="15">
      <c r="A181" s="103">
        <v>3</v>
      </c>
      <c r="B181" s="104" t="s">
        <v>69</v>
      </c>
      <c r="C181" s="69"/>
      <c r="D181" s="105"/>
      <c r="G181" s="81"/>
    </row>
    <row r="182" spans="1:7" s="47" customFormat="1" ht="17.25" customHeight="1">
      <c r="A182" s="103">
        <v>4</v>
      </c>
      <c r="B182" s="104" t="s">
        <v>0</v>
      </c>
      <c r="C182" s="69"/>
      <c r="D182" s="105"/>
      <c r="G182" s="81"/>
    </row>
    <row r="183" spans="1:7" s="47" customFormat="1" ht="15">
      <c r="A183" s="103">
        <v>5</v>
      </c>
      <c r="B183" s="104" t="s">
        <v>1</v>
      </c>
      <c r="C183" s="106"/>
      <c r="D183" s="107"/>
      <c r="G183" s="19"/>
    </row>
    <row r="184" spans="1:7" s="47" customFormat="1" ht="11.25" customHeight="1" thickBot="1">
      <c r="A184" s="103"/>
      <c r="B184" s="104"/>
      <c r="C184" s="106"/>
      <c r="D184" s="107"/>
      <c r="G184" s="78"/>
    </row>
    <row r="185" spans="1:7" s="47" customFormat="1" ht="15.75">
      <c r="A185" s="103"/>
      <c r="B185" s="108" t="s">
        <v>138</v>
      </c>
      <c r="C185" s="106"/>
      <c r="D185" s="107"/>
      <c r="G185" s="19"/>
    </row>
    <row r="186" spans="1:5" s="47" customFormat="1" ht="15.75">
      <c r="A186" s="103"/>
      <c r="B186" s="108"/>
      <c r="C186" s="106"/>
      <c r="D186" s="107"/>
      <c r="E186" s="19"/>
    </row>
    <row r="187" spans="1:5" s="47" customFormat="1" ht="15.75">
      <c r="A187" s="103"/>
      <c r="B187" s="108"/>
      <c r="C187" s="106"/>
      <c r="D187" s="107"/>
      <c r="E187" s="19"/>
    </row>
  </sheetData>
  <sheetProtection/>
  <protectedRanges>
    <protectedRange sqref="E160" name="Raspon1"/>
  </protectedRanges>
  <printOptions/>
  <pageMargins left="0.75" right="0.75" top="1" bottom="1" header="0.5" footer="0.5"/>
  <pageSetup horizontalDpi="600" verticalDpi="600" orientation="portrait" paperSize="9" scale="71" r:id="rId1"/>
  <rowBreaks count="2" manualBreakCount="2">
    <brk id="147" max="6" man="1"/>
    <brk id="16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PROJEKTNI ODJEL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HIDROREGULACIJA BJELOVAR</dc:creator>
  <cp:keywords/>
  <dc:description/>
  <cp:lastModifiedBy>MSplivalo</cp:lastModifiedBy>
  <cp:lastPrinted>2016-03-22T09:18:26Z</cp:lastPrinted>
  <dcterms:created xsi:type="dcterms:W3CDTF">1999-11-23T08:58:24Z</dcterms:created>
  <dcterms:modified xsi:type="dcterms:W3CDTF">2016-03-29T07:12:37Z</dcterms:modified>
  <cp:category/>
  <cp:version/>
  <cp:contentType/>
  <cp:contentStatus/>
</cp:coreProperties>
</file>